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sist Recursos H\Desktop\"/>
    </mc:Choice>
  </mc:AlternateContent>
  <xr:revisionPtr revIDLastSave="0" documentId="8_{DE987592-64D8-498F-8AF2-114CFE3E1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'!$A$1:$O$116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3" l="1"/>
  <c r="O58" i="3" s="1"/>
  <c r="O60" i="3"/>
  <c r="O61" i="3"/>
  <c r="O62" i="3"/>
  <c r="O63" i="3"/>
  <c r="O64" i="3"/>
  <c r="O65" i="3"/>
  <c r="O66" i="3"/>
  <c r="O67" i="3"/>
  <c r="O59" i="3"/>
  <c r="N32" i="3"/>
  <c r="O32" i="3" s="1"/>
  <c r="O34" i="3"/>
  <c r="O35" i="3"/>
  <c r="O36" i="3"/>
  <c r="O37" i="3"/>
  <c r="O38" i="3"/>
  <c r="O39" i="3"/>
  <c r="O40" i="3"/>
  <c r="O41" i="3"/>
  <c r="O33" i="3"/>
  <c r="O31" i="3"/>
  <c r="O24" i="3"/>
  <c r="O25" i="3"/>
  <c r="O26" i="3"/>
  <c r="O27" i="3"/>
  <c r="O28" i="3"/>
  <c r="O29" i="3"/>
  <c r="O30" i="3"/>
  <c r="O23" i="3"/>
  <c r="N22" i="3"/>
  <c r="O22" i="3" s="1"/>
  <c r="O18" i="3"/>
  <c r="O19" i="3"/>
  <c r="O20" i="3"/>
  <c r="O21" i="3"/>
  <c r="O17" i="3"/>
  <c r="O16" i="3" s="1"/>
  <c r="N16" i="3"/>
  <c r="O85" i="3"/>
  <c r="M76" i="3"/>
  <c r="M73" i="3"/>
  <c r="M68" i="3"/>
  <c r="M58" i="3"/>
  <c r="M50" i="3"/>
  <c r="M42" i="3"/>
  <c r="M32" i="3"/>
  <c r="M22" i="3"/>
  <c r="M16" i="3"/>
  <c r="M80" i="3" s="1"/>
  <c r="M91" i="3" s="1"/>
  <c r="N80" i="3" l="1"/>
  <c r="N91" i="3" s="1"/>
  <c r="N15" i="3"/>
  <c r="O15" i="3" s="1"/>
  <c r="M15" i="3"/>
  <c r="L58" i="3" l="1"/>
  <c r="L32" i="3"/>
  <c r="L22" i="3"/>
  <c r="L16" i="3"/>
  <c r="K58" i="3"/>
  <c r="K32" i="3"/>
  <c r="K22" i="3"/>
  <c r="K16" i="3"/>
  <c r="E60" i="3"/>
  <c r="E61" i="3"/>
  <c r="E62" i="3"/>
  <c r="E63" i="3"/>
  <c r="E64" i="3"/>
  <c r="E65" i="3"/>
  <c r="E66" i="3"/>
  <c r="E67" i="3"/>
  <c r="E59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O87" i="3"/>
  <c r="O88" i="3"/>
  <c r="O89" i="3"/>
  <c r="O86" i="3"/>
  <c r="O82" i="3"/>
  <c r="O83" i="3"/>
  <c r="O84" i="3"/>
  <c r="O81" i="3"/>
  <c r="O78" i="3"/>
  <c r="O79" i="3"/>
  <c r="O77" i="3"/>
  <c r="O75" i="3"/>
  <c r="O74" i="3"/>
  <c r="O70" i="3"/>
  <c r="O71" i="3"/>
  <c r="O72" i="3"/>
  <c r="O52" i="3"/>
  <c r="O53" i="3"/>
  <c r="O54" i="3"/>
  <c r="O55" i="3"/>
  <c r="O56" i="3"/>
  <c r="O57" i="3"/>
  <c r="O51" i="3"/>
  <c r="O44" i="3"/>
  <c r="O45" i="3"/>
  <c r="O46" i="3"/>
  <c r="O47" i="3"/>
  <c r="O48" i="3"/>
  <c r="O49" i="3"/>
  <c r="O43" i="3"/>
  <c r="O69" i="3"/>
  <c r="H32" i="3"/>
  <c r="H22" i="3"/>
  <c r="H16" i="3"/>
  <c r="C76" i="3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6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O76" i="3" s="1"/>
  <c r="F42" i="3"/>
  <c r="O42" i="3" s="1"/>
  <c r="F32" i="3"/>
  <c r="F22" i="3"/>
  <c r="F16" i="3"/>
  <c r="F50" i="3"/>
  <c r="O50" i="3" s="1"/>
  <c r="F58" i="3"/>
  <c r="F68" i="3"/>
  <c r="O68" i="3" s="1"/>
  <c r="F73" i="3"/>
  <c r="O73" i="3" s="1"/>
  <c r="F15" i="3" l="1"/>
  <c r="F80" i="3" l="1"/>
  <c r="O80" i="3" s="1"/>
  <c r="O91" i="3" l="1"/>
  <c r="F91" i="3"/>
</calcChain>
</file>

<file path=xl/sharedStrings.xml><?xml version="1.0" encoding="utf-8"?>
<sst xmlns="http://schemas.openxmlformats.org/spreadsheetml/2006/main" count="110" uniqueCount="110">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</sst>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615950</xdr:colOff>
      <xdr:row>0</xdr:row>
      <xdr:rowOff>57150</xdr:rowOff>
    </xdr:from>
    <xdr:to>
      <xdr:col>7</xdr:col>
      <xdr:colOff>85725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9650" y="57150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5</xdr:row>
      <xdr:rowOff>123825</xdr:rowOff>
    </xdr:from>
    <xdr:to>
      <xdr:col>14</xdr:col>
      <xdr:colOff>521238</xdr:colOff>
      <xdr:row>8</xdr:row>
      <xdr:rowOff>188128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6049625" y="1076325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B111"/>
  <sheetViews>
    <sheetView showGridLines="0" tabSelected="1" topLeftCell="A5" zoomScaleNormal="100" workbookViewId="0">
      <selection activeCell="N61" sqref="N61"/>
    </sheetView>
  </sheetViews>
  <sheetFormatPr baseColWidth="10"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4" width="13.5703125" customWidth="1"/>
    <col min="15" max="15" width="15.5703125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7" spans="1:28" ht="18.75" x14ac:dyDescent="0.3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Q7" s="1"/>
    </row>
    <row r="8" spans="1:28" ht="18.75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Q8" s="2"/>
    </row>
    <row r="9" spans="1:28" ht="18.75" x14ac:dyDescent="0.25">
      <c r="A9" s="112" t="s">
        <v>90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2"/>
    </row>
    <row r="10" spans="1:28" ht="15.75" x14ac:dyDescent="0.25">
      <c r="A10" s="113" t="s">
        <v>78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Q10" s="2"/>
    </row>
    <row r="11" spans="1:28" x14ac:dyDescent="0.25">
      <c r="A11" s="114" t="s">
        <v>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Q11" s="2"/>
    </row>
    <row r="12" spans="1:28" ht="47.25" x14ac:dyDescent="0.25">
      <c r="A12" s="10"/>
      <c r="B12" s="30" t="s">
        <v>91</v>
      </c>
      <c r="C12" s="30" t="s">
        <v>92</v>
      </c>
      <c r="D12" s="30" t="s">
        <v>105</v>
      </c>
      <c r="E12" s="30" t="s">
        <v>102</v>
      </c>
      <c r="F12" s="116" t="s">
        <v>99</v>
      </c>
      <c r="G12" s="117"/>
      <c r="H12" s="117"/>
      <c r="I12" s="117"/>
      <c r="J12" s="117"/>
      <c r="K12" s="117"/>
      <c r="L12" s="117"/>
      <c r="M12" s="117"/>
      <c r="N12" s="105"/>
      <c r="O12" s="10"/>
      <c r="Q12" s="2"/>
    </row>
    <row r="13" spans="1:28" ht="15.75" x14ac:dyDescent="0.25">
      <c r="A13" s="12" t="s">
        <v>1</v>
      </c>
      <c r="B13" s="31">
        <f>B15+B93</f>
        <v>49000000</v>
      </c>
      <c r="C13" s="31">
        <f>C15+C93</f>
        <v>19056163.240000002</v>
      </c>
      <c r="D13" s="31">
        <f>D15+D93</f>
        <v>22925496</v>
      </c>
      <c r="E13" s="31">
        <f>SUM(B13:D13)</f>
        <v>90981659.24000001</v>
      </c>
      <c r="F13" s="19" t="s">
        <v>79</v>
      </c>
      <c r="G13" s="19" t="s">
        <v>100</v>
      </c>
      <c r="H13" s="19" t="s">
        <v>101</v>
      </c>
      <c r="I13" s="19" t="s">
        <v>103</v>
      </c>
      <c r="J13" s="19" t="s">
        <v>104</v>
      </c>
      <c r="K13" s="19" t="s">
        <v>106</v>
      </c>
      <c r="L13" s="19" t="s">
        <v>107</v>
      </c>
      <c r="M13" s="19" t="s">
        <v>108</v>
      </c>
      <c r="N13" s="19" t="s">
        <v>109</v>
      </c>
      <c r="O13" s="6" t="s">
        <v>80</v>
      </c>
      <c r="AA13" s="5"/>
      <c r="AB13" s="5"/>
    </row>
    <row r="14" spans="1:28" ht="16.5" thickBot="1" x14ac:dyDescent="0.3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.75" thickBot="1" x14ac:dyDescent="0.3">
      <c r="A15" s="28" t="s">
        <v>2</v>
      </c>
      <c r="B15" s="93">
        <f>+B16+B22+B32+B42+B58+B68</f>
        <v>49000000</v>
      </c>
      <c r="C15" s="93">
        <f>+C16+C22+C32+C42+C58+C68</f>
        <v>19056163.240000002</v>
      </c>
      <c r="D15" s="93">
        <f>+D16+D22+D32+D42+D58+D68</f>
        <v>22925496</v>
      </c>
      <c r="E15" s="65">
        <f>SUM(B15:D15)</f>
        <v>90981659.24000001</v>
      </c>
      <c r="F15" s="101">
        <f t="shared" ref="F15:K15" si="0">+F16+F22+F32+F42+F58+F68</f>
        <v>3426789.58</v>
      </c>
      <c r="G15" s="25">
        <f t="shared" si="0"/>
        <v>3403853.4299999997</v>
      </c>
      <c r="H15" s="25">
        <f t="shared" si="0"/>
        <v>3597397.1</v>
      </c>
      <c r="I15" s="25">
        <f t="shared" si="0"/>
        <v>3437302.1300000004</v>
      </c>
      <c r="J15" s="25">
        <f t="shared" si="0"/>
        <v>11218323.68</v>
      </c>
      <c r="K15" s="25">
        <f t="shared" si="0"/>
        <v>6353605.96</v>
      </c>
      <c r="L15" s="25">
        <f t="shared" ref="L15:N15" si="1">+L16+L22+L32+L42+L58+L68</f>
        <v>8305193.5600000015</v>
      </c>
      <c r="M15" s="101">
        <f t="shared" si="1"/>
        <v>6738154.7500000009</v>
      </c>
      <c r="N15" s="101">
        <f t="shared" si="1"/>
        <v>6270716.25</v>
      </c>
      <c r="O15" s="25">
        <f>SUM(F15:N15)</f>
        <v>52751336.440000005</v>
      </c>
      <c r="P15" s="5"/>
      <c r="S15" s="4"/>
    </row>
    <row r="16" spans="1:28" ht="15.75" thickBot="1" x14ac:dyDescent="0.3">
      <c r="A16" s="16" t="s">
        <v>87</v>
      </c>
      <c r="B16" s="33">
        <f>+B17+B18+B19+B20+B21</f>
        <v>45100300</v>
      </c>
      <c r="C16" s="34">
        <f>+C17+C18+C19+C20+C21</f>
        <v>5700000</v>
      </c>
      <c r="D16" s="34">
        <f>+D17+D18+D19+D20+D21</f>
        <v>6882000</v>
      </c>
      <c r="E16" s="65">
        <f>SUM(B16:D16)</f>
        <v>57682300</v>
      </c>
      <c r="F16" s="66">
        <f t="shared" ref="F16:K16" si="2">SUM(F17:F21)</f>
        <v>3226789.58</v>
      </c>
      <c r="G16" s="67">
        <f t="shared" si="2"/>
        <v>3203853.4299999997</v>
      </c>
      <c r="H16" s="67">
        <f t="shared" si="2"/>
        <v>3264438.08</v>
      </c>
      <c r="I16" s="67">
        <f t="shared" si="2"/>
        <v>3260666.49</v>
      </c>
      <c r="J16" s="67">
        <f t="shared" si="2"/>
        <v>5455408.4900000002</v>
      </c>
      <c r="K16" s="67">
        <f t="shared" si="2"/>
        <v>3260666.49</v>
      </c>
      <c r="L16" s="67">
        <f t="shared" ref="L16" si="3">SUM(L17:L21)</f>
        <v>3260666.49</v>
      </c>
      <c r="M16" s="67">
        <f t="shared" ref="M16:N16" si="4">SUM(M17:M21)</f>
        <v>3260666.49</v>
      </c>
      <c r="N16" s="67">
        <f t="shared" si="4"/>
        <v>3266666.49</v>
      </c>
      <c r="O16" s="67">
        <f>SUM(O17:O21)</f>
        <v>31459822.030000001</v>
      </c>
      <c r="Q16" s="8"/>
      <c r="S16" s="4"/>
    </row>
    <row r="17" spans="1:17" x14ac:dyDescent="0.2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2669850</v>
      </c>
      <c r="G17" s="35">
        <v>2643016.67</v>
      </c>
      <c r="H17" s="35">
        <v>2704850</v>
      </c>
      <c r="I17" s="35">
        <v>2690050</v>
      </c>
      <c r="J17" s="35">
        <v>2690050</v>
      </c>
      <c r="K17" s="35">
        <v>2690050</v>
      </c>
      <c r="L17" s="35">
        <v>2690050</v>
      </c>
      <c r="M17" s="35">
        <v>2690050</v>
      </c>
      <c r="N17" s="35">
        <v>2690050</v>
      </c>
      <c r="O17" s="23">
        <f>SUM(F17:N17)</f>
        <v>24158016.670000002</v>
      </c>
    </row>
    <row r="18" spans="1:17" x14ac:dyDescent="0.25">
      <c r="A18" s="15" t="s">
        <v>4</v>
      </c>
      <c r="B18" s="36">
        <v>4511300</v>
      </c>
      <c r="C18" s="23"/>
      <c r="D18" s="23">
        <v>3282000</v>
      </c>
      <c r="E18" s="69">
        <f>SUM(B18:D18)</f>
        <v>7793300</v>
      </c>
      <c r="F18" s="36">
        <v>155600</v>
      </c>
      <c r="G18" s="36">
        <v>163600</v>
      </c>
      <c r="H18" s="36">
        <v>163600</v>
      </c>
      <c r="I18" s="36">
        <v>163600</v>
      </c>
      <c r="J18" s="36">
        <v>2358342</v>
      </c>
      <c r="K18" s="36">
        <v>163600</v>
      </c>
      <c r="L18" s="36">
        <v>163600</v>
      </c>
      <c r="M18" s="36">
        <v>163600</v>
      </c>
      <c r="N18" s="36">
        <v>169600</v>
      </c>
      <c r="O18" s="23">
        <f t="shared" ref="O18:O21" si="5">SUM(F18:N18)</f>
        <v>3665142</v>
      </c>
    </row>
    <row r="19" spans="1:17" ht="18.75" customHeight="1" x14ac:dyDescent="0.25">
      <c r="A19" s="15" t="s">
        <v>5</v>
      </c>
      <c r="B19" s="36"/>
      <c r="C19" s="23"/>
      <c r="D19" s="23">
        <v>600000</v>
      </c>
      <c r="E19" s="69">
        <f t="shared" ref="E19:E21" si="6">SUM(B19:D19)</f>
        <v>600000</v>
      </c>
      <c r="F19" s="36">
        <v>0</v>
      </c>
      <c r="G19" s="36">
        <v>0</v>
      </c>
      <c r="H19" s="36">
        <v>0</v>
      </c>
      <c r="I19" s="36"/>
      <c r="J19" s="36"/>
      <c r="K19" s="36"/>
      <c r="L19" s="36"/>
      <c r="M19" s="36">
        <v>0</v>
      </c>
      <c r="N19" s="36"/>
      <c r="O19" s="23">
        <f t="shared" si="5"/>
        <v>0</v>
      </c>
    </row>
    <row r="20" spans="1:17" s="9" customFormat="1" ht="18" customHeight="1" x14ac:dyDescent="0.25">
      <c r="A20" s="15" t="s">
        <v>6</v>
      </c>
      <c r="B20" s="36">
        <v>0</v>
      </c>
      <c r="C20" s="24">
        <v>5700000</v>
      </c>
      <c r="D20" s="24">
        <v>3000000</v>
      </c>
      <c r="E20" s="69">
        <f t="shared" si="6"/>
        <v>8700000</v>
      </c>
      <c r="F20" s="36"/>
      <c r="G20" s="36"/>
      <c r="H20" s="36"/>
      <c r="I20" s="36"/>
      <c r="J20" s="36"/>
      <c r="K20" s="36"/>
      <c r="L20" s="36"/>
      <c r="M20" s="36"/>
      <c r="N20" s="36"/>
      <c r="O20" s="23">
        <f t="shared" si="5"/>
        <v>0</v>
      </c>
    </row>
    <row r="21" spans="1:17" ht="15.75" thickBot="1" x14ac:dyDescent="0.3">
      <c r="A21" s="15" t="s">
        <v>7</v>
      </c>
      <c r="B21" s="36">
        <v>4960000</v>
      </c>
      <c r="C21" s="11"/>
      <c r="D21" s="11"/>
      <c r="E21" s="69">
        <f t="shared" si="6"/>
        <v>4960000</v>
      </c>
      <c r="F21" s="71">
        <v>401339.58</v>
      </c>
      <c r="G21" s="71">
        <v>397236.76</v>
      </c>
      <c r="H21" s="71">
        <v>395988.08</v>
      </c>
      <c r="I21" s="71">
        <v>407016.49</v>
      </c>
      <c r="J21" s="71">
        <v>407016.49</v>
      </c>
      <c r="K21" s="71">
        <v>407016.49</v>
      </c>
      <c r="L21" s="71">
        <v>407016.49</v>
      </c>
      <c r="M21" s="71">
        <v>407016.49</v>
      </c>
      <c r="N21" s="71">
        <v>407016.49</v>
      </c>
      <c r="O21" s="23">
        <f t="shared" si="5"/>
        <v>3636663.3600000003</v>
      </c>
    </row>
    <row r="22" spans="1:17" ht="15.75" thickBot="1" x14ac:dyDescent="0.3">
      <c r="A22" s="16" t="s">
        <v>8</v>
      </c>
      <c r="B22" s="20">
        <f>SUM(B23:B31)</f>
        <v>988900</v>
      </c>
      <c r="C22" s="72">
        <f t="shared" ref="C22:D22" si="7">SUM(C23:C31)</f>
        <v>5410000</v>
      </c>
      <c r="D22" s="72">
        <f t="shared" si="7"/>
        <v>11988000</v>
      </c>
      <c r="E22" s="65">
        <f>SUM(B22:D22)</f>
        <v>18386900</v>
      </c>
      <c r="F22" s="73">
        <f t="shared" ref="F22:N22" si="8">SUM(F23:F31)</f>
        <v>0</v>
      </c>
      <c r="G22" s="72">
        <f t="shared" si="8"/>
        <v>0</v>
      </c>
      <c r="H22" s="72">
        <f t="shared" si="8"/>
        <v>120559.03999999999</v>
      </c>
      <c r="I22" s="34">
        <f t="shared" si="8"/>
        <v>176635.64</v>
      </c>
      <c r="J22" s="34">
        <f t="shared" si="8"/>
        <v>641811.44000000006</v>
      </c>
      <c r="K22" s="34">
        <f t="shared" si="8"/>
        <v>2666812.0499999998</v>
      </c>
      <c r="L22" s="34">
        <f t="shared" si="8"/>
        <v>4454510.5200000005</v>
      </c>
      <c r="M22" s="72">
        <f t="shared" si="8"/>
        <v>2633885.37</v>
      </c>
      <c r="N22" s="72">
        <f t="shared" si="8"/>
        <v>1741987.5499999998</v>
      </c>
      <c r="O22" s="34">
        <f>SUM(F22:N22)</f>
        <v>12436201.609999999</v>
      </c>
      <c r="Q22" s="8"/>
    </row>
    <row r="23" spans="1:17" x14ac:dyDescent="0.25">
      <c r="A23" s="15" t="s">
        <v>9</v>
      </c>
      <c r="B23" s="35">
        <v>0</v>
      </c>
      <c r="C23" s="17">
        <v>330000</v>
      </c>
      <c r="D23" s="17">
        <v>2300000</v>
      </c>
      <c r="E23" s="68">
        <f>SUM(B23:D23)</f>
        <v>2630000</v>
      </c>
      <c r="F23" s="35">
        <v>0</v>
      </c>
      <c r="G23" s="35">
        <v>0</v>
      </c>
      <c r="H23" s="35">
        <v>0</v>
      </c>
      <c r="I23" s="35">
        <v>176635.64</v>
      </c>
      <c r="J23" s="35">
        <v>185696.31</v>
      </c>
      <c r="K23" s="35">
        <v>226434.64</v>
      </c>
      <c r="L23" s="35">
        <v>190713.02</v>
      </c>
      <c r="M23" s="35">
        <v>211314.55</v>
      </c>
      <c r="N23" s="35">
        <v>207309.34</v>
      </c>
      <c r="O23" s="17">
        <f>SUM(F23:N23)</f>
        <v>1198103.5000000002</v>
      </c>
    </row>
    <row r="24" spans="1:17" x14ac:dyDescent="0.25">
      <c r="A24" s="15" t="s">
        <v>10</v>
      </c>
      <c r="B24" s="36">
        <v>0</v>
      </c>
      <c r="C24" s="23">
        <v>400000</v>
      </c>
      <c r="D24" s="23">
        <v>50000</v>
      </c>
      <c r="E24" s="68">
        <f t="shared" ref="E24:E31" si="9">SUM(B24:D24)</f>
        <v>450000</v>
      </c>
      <c r="F24" s="36">
        <v>0</v>
      </c>
      <c r="G24" s="36">
        <v>0</v>
      </c>
      <c r="H24" s="36">
        <v>0</v>
      </c>
      <c r="I24" s="35"/>
      <c r="J24" s="35"/>
      <c r="K24" s="35"/>
      <c r="L24" s="35"/>
      <c r="M24" s="36">
        <v>0</v>
      </c>
      <c r="N24" s="35"/>
      <c r="O24" s="17">
        <f t="shared" ref="O24:O31" si="10">SUM(F24:N24)</f>
        <v>0</v>
      </c>
    </row>
    <row r="25" spans="1:17" x14ac:dyDescent="0.25">
      <c r="A25" s="15" t="s">
        <v>11</v>
      </c>
      <c r="B25" s="36">
        <v>0</v>
      </c>
      <c r="C25" s="23"/>
      <c r="D25" s="23">
        <v>700000</v>
      </c>
      <c r="E25" s="68">
        <f t="shared" si="9"/>
        <v>700000</v>
      </c>
      <c r="F25" s="36">
        <v>0</v>
      </c>
      <c r="G25" s="36">
        <v>0</v>
      </c>
      <c r="H25" s="36">
        <v>0</v>
      </c>
      <c r="I25" s="35"/>
      <c r="J25" s="35"/>
      <c r="K25" s="35"/>
      <c r="L25" s="35">
        <v>178952.5</v>
      </c>
      <c r="M25" s="36">
        <v>1419820</v>
      </c>
      <c r="N25" s="35"/>
      <c r="O25" s="17">
        <f t="shared" si="10"/>
        <v>1598772.5</v>
      </c>
    </row>
    <row r="26" spans="1:17" ht="18" customHeight="1" x14ac:dyDescent="0.25">
      <c r="A26" s="15" t="s">
        <v>12</v>
      </c>
      <c r="B26" s="36">
        <v>0</v>
      </c>
      <c r="C26" s="23"/>
      <c r="D26" s="23">
        <v>200000</v>
      </c>
      <c r="E26" s="68">
        <f t="shared" si="9"/>
        <v>200000</v>
      </c>
      <c r="F26" s="36">
        <v>0</v>
      </c>
      <c r="G26" s="36">
        <v>0</v>
      </c>
      <c r="H26" s="36">
        <v>0</v>
      </c>
      <c r="I26" s="35"/>
      <c r="J26" s="35">
        <v>233999.99</v>
      </c>
      <c r="K26" s="35"/>
      <c r="L26" s="35">
        <v>2820230.04</v>
      </c>
      <c r="M26" s="36">
        <v>0</v>
      </c>
      <c r="N26" s="35"/>
      <c r="O26" s="17">
        <f t="shared" si="10"/>
        <v>3054230.0300000003</v>
      </c>
    </row>
    <row r="27" spans="1:17" x14ac:dyDescent="0.25">
      <c r="A27" s="15" t="s">
        <v>13</v>
      </c>
      <c r="B27" s="36">
        <v>0</v>
      </c>
      <c r="C27" s="23">
        <v>399000</v>
      </c>
      <c r="D27" s="23">
        <v>5238000</v>
      </c>
      <c r="E27" s="68">
        <f t="shared" si="9"/>
        <v>5637000</v>
      </c>
      <c r="F27" s="36">
        <v>0</v>
      </c>
      <c r="G27" s="36">
        <v>0</v>
      </c>
      <c r="H27" s="36">
        <v>120559.03999999999</v>
      </c>
      <c r="I27" s="36"/>
      <c r="J27" s="36"/>
      <c r="K27" s="35">
        <v>1729203.88</v>
      </c>
      <c r="L27" s="35">
        <v>636418.81000000006</v>
      </c>
      <c r="M27" s="36">
        <v>556365.52</v>
      </c>
      <c r="N27" s="35">
        <v>562130.34</v>
      </c>
      <c r="O27" s="17">
        <f t="shared" si="10"/>
        <v>3604677.59</v>
      </c>
    </row>
    <row r="28" spans="1:17" x14ac:dyDescent="0.25">
      <c r="A28" s="15" t="s">
        <v>14</v>
      </c>
      <c r="B28" s="36">
        <v>0</v>
      </c>
      <c r="C28" s="23"/>
      <c r="D28" s="23">
        <v>2600000</v>
      </c>
      <c r="E28" s="68">
        <f t="shared" si="9"/>
        <v>2600000</v>
      </c>
      <c r="F28" s="36">
        <v>0</v>
      </c>
      <c r="G28" s="36">
        <v>0</v>
      </c>
      <c r="H28" s="36">
        <v>0</v>
      </c>
      <c r="I28" s="36"/>
      <c r="J28" s="36"/>
      <c r="K28" s="35">
        <v>461430.44</v>
      </c>
      <c r="L28" s="35">
        <v>369740.24</v>
      </c>
      <c r="M28" s="36">
        <v>349507.3</v>
      </c>
      <c r="N28" s="35">
        <v>369527.87</v>
      </c>
      <c r="O28" s="17">
        <f t="shared" si="10"/>
        <v>1550205.85</v>
      </c>
    </row>
    <row r="29" spans="1:17" ht="30" x14ac:dyDescent="0.25">
      <c r="A29" s="14" t="s">
        <v>15</v>
      </c>
      <c r="B29" s="36">
        <v>838900</v>
      </c>
      <c r="C29" s="23">
        <v>1581000</v>
      </c>
      <c r="D29" s="23">
        <v>900000</v>
      </c>
      <c r="E29" s="68">
        <f t="shared" si="9"/>
        <v>3319900</v>
      </c>
      <c r="F29" s="36">
        <v>0</v>
      </c>
      <c r="G29" s="36">
        <v>0</v>
      </c>
      <c r="H29" s="36">
        <v>0</v>
      </c>
      <c r="I29" s="36"/>
      <c r="J29" s="36">
        <v>129539.5</v>
      </c>
      <c r="K29" s="35">
        <v>29113.01</v>
      </c>
      <c r="L29" s="35">
        <v>71508</v>
      </c>
      <c r="M29" s="36">
        <v>0</v>
      </c>
      <c r="N29" s="35">
        <v>34220</v>
      </c>
      <c r="O29" s="17">
        <f t="shared" si="10"/>
        <v>264380.51</v>
      </c>
    </row>
    <row r="30" spans="1:17" x14ac:dyDescent="0.25">
      <c r="A30" s="15" t="s">
        <v>16</v>
      </c>
      <c r="B30" s="36">
        <v>150000</v>
      </c>
      <c r="C30" s="23">
        <v>2500000</v>
      </c>
      <c r="D30" s="23"/>
      <c r="E30" s="68">
        <f t="shared" si="9"/>
        <v>2650000</v>
      </c>
      <c r="F30" s="36">
        <v>0</v>
      </c>
      <c r="G30" s="36">
        <v>0</v>
      </c>
      <c r="H30" s="36">
        <v>0</v>
      </c>
      <c r="I30" s="36"/>
      <c r="J30" s="36">
        <v>92575.64</v>
      </c>
      <c r="K30" s="35">
        <v>91420.08</v>
      </c>
      <c r="L30" s="35">
        <v>113935.41</v>
      </c>
      <c r="M30" s="36">
        <v>0</v>
      </c>
      <c r="N30" s="35">
        <v>568800</v>
      </c>
      <c r="O30" s="17">
        <f t="shared" si="10"/>
        <v>866731.13</v>
      </c>
    </row>
    <row r="31" spans="1:17" ht="15.75" thickBot="1" x14ac:dyDescent="0.3">
      <c r="A31" s="15" t="s">
        <v>17</v>
      </c>
      <c r="B31" s="36">
        <v>0</v>
      </c>
      <c r="C31" s="26">
        <v>200000</v>
      </c>
      <c r="D31" s="26"/>
      <c r="E31" s="68">
        <f t="shared" si="9"/>
        <v>200000</v>
      </c>
      <c r="F31" s="54">
        <v>0</v>
      </c>
      <c r="G31" s="54">
        <v>0</v>
      </c>
      <c r="H31" s="54">
        <v>0</v>
      </c>
      <c r="I31" s="54"/>
      <c r="J31" s="54"/>
      <c r="K31" s="75">
        <v>129210</v>
      </c>
      <c r="L31" s="75">
        <v>73012.5</v>
      </c>
      <c r="M31" s="54">
        <v>96878</v>
      </c>
      <c r="N31" s="75"/>
      <c r="O31" s="17">
        <f t="shared" si="10"/>
        <v>299100.5</v>
      </c>
    </row>
    <row r="32" spans="1:17" ht="15.75" thickBot="1" x14ac:dyDescent="0.3">
      <c r="A32" s="16" t="s">
        <v>18</v>
      </c>
      <c r="B32" s="20">
        <f>SUM(B33:B41)</f>
        <v>2400000</v>
      </c>
      <c r="C32" s="72">
        <f t="shared" ref="C32:D32" si="11">SUM(C33:C41)</f>
        <v>976000</v>
      </c>
      <c r="D32" s="72">
        <f t="shared" si="11"/>
        <v>3655496</v>
      </c>
      <c r="E32" s="65">
        <f>SUM(B32:D32)</f>
        <v>7031496</v>
      </c>
      <c r="F32" s="66">
        <f t="shared" ref="F32:N32" si="12">SUM(F33:F41)</f>
        <v>200000</v>
      </c>
      <c r="G32" s="72">
        <f t="shared" si="12"/>
        <v>200000</v>
      </c>
      <c r="H32" s="72">
        <f t="shared" si="12"/>
        <v>212399.98</v>
      </c>
      <c r="I32" s="72">
        <f t="shared" si="12"/>
        <v>0</v>
      </c>
      <c r="J32" s="72">
        <f t="shared" si="12"/>
        <v>531903.75</v>
      </c>
      <c r="K32" s="72">
        <f t="shared" si="12"/>
        <v>426127.42000000004</v>
      </c>
      <c r="L32" s="72">
        <f t="shared" si="12"/>
        <v>468645.82</v>
      </c>
      <c r="M32" s="67">
        <f t="shared" si="12"/>
        <v>457275.77999999997</v>
      </c>
      <c r="N32" s="67">
        <f t="shared" si="12"/>
        <v>531343.12</v>
      </c>
      <c r="O32" s="74">
        <f>SUM(F32:N32)</f>
        <v>3027695.87</v>
      </c>
    </row>
    <row r="33" spans="1:17" x14ac:dyDescent="0.25">
      <c r="A33" s="15" t="s">
        <v>19</v>
      </c>
      <c r="B33" s="36">
        <v>0</v>
      </c>
      <c r="C33" s="17"/>
      <c r="D33" s="17">
        <v>2455496</v>
      </c>
      <c r="E33" s="68">
        <f>SUM(B33:D33)</f>
        <v>2455496</v>
      </c>
      <c r="F33" s="35">
        <v>0</v>
      </c>
      <c r="G33" s="35">
        <v>0</v>
      </c>
      <c r="H33" s="35">
        <v>0</v>
      </c>
      <c r="I33" s="35"/>
      <c r="J33" s="35">
        <v>321699.75</v>
      </c>
      <c r="K33" s="35">
        <v>20810.25</v>
      </c>
      <c r="L33" s="35">
        <v>166738.01</v>
      </c>
      <c r="M33" s="35">
        <v>199881.14</v>
      </c>
      <c r="N33" s="35">
        <v>173018.74</v>
      </c>
      <c r="O33" s="17">
        <f>SUM(F33:N33)</f>
        <v>882147.89</v>
      </c>
    </row>
    <row r="34" spans="1:17" x14ac:dyDescent="0.25">
      <c r="A34" s="15" t="s">
        <v>20</v>
      </c>
      <c r="B34" s="36">
        <v>0</v>
      </c>
      <c r="C34" s="23">
        <v>200000</v>
      </c>
      <c r="D34" s="23"/>
      <c r="E34" s="68">
        <f t="shared" ref="E34:E41" si="13">SUM(B34:D34)</f>
        <v>200000</v>
      </c>
      <c r="F34" s="36">
        <v>0</v>
      </c>
      <c r="G34" s="36">
        <v>0</v>
      </c>
      <c r="H34" s="36">
        <v>0</v>
      </c>
      <c r="I34" s="35"/>
      <c r="J34" s="35"/>
      <c r="K34" s="35"/>
      <c r="L34" s="35">
        <v>24780</v>
      </c>
      <c r="M34" s="36">
        <v>0</v>
      </c>
      <c r="N34" s="35"/>
      <c r="O34" s="17">
        <f t="shared" ref="O34:O41" si="14">SUM(F34:N34)</f>
        <v>24780</v>
      </c>
    </row>
    <row r="35" spans="1:17" x14ac:dyDescent="0.25">
      <c r="A35" s="15" t="s">
        <v>21</v>
      </c>
      <c r="B35" s="36">
        <v>0</v>
      </c>
      <c r="C35" s="23">
        <v>0</v>
      </c>
      <c r="D35" s="23"/>
      <c r="E35" s="68">
        <f t="shared" si="13"/>
        <v>0</v>
      </c>
      <c r="F35" s="36">
        <v>0</v>
      </c>
      <c r="G35" s="36">
        <v>0</v>
      </c>
      <c r="H35" s="36">
        <v>0</v>
      </c>
      <c r="I35" s="35"/>
      <c r="J35" s="35"/>
      <c r="K35" s="35">
        <v>48949.99</v>
      </c>
      <c r="L35" s="35"/>
      <c r="M35" s="23">
        <v>0</v>
      </c>
      <c r="N35" s="17"/>
      <c r="O35" s="17">
        <f t="shared" si="14"/>
        <v>48949.99</v>
      </c>
    </row>
    <row r="36" spans="1:17" x14ac:dyDescent="0.25">
      <c r="A36" s="15" t="s">
        <v>22</v>
      </c>
      <c r="B36" s="36">
        <v>0</v>
      </c>
      <c r="C36" s="23"/>
      <c r="D36" s="23"/>
      <c r="E36" s="68">
        <f t="shared" si="13"/>
        <v>0</v>
      </c>
      <c r="F36" s="36">
        <v>0</v>
      </c>
      <c r="G36" s="36">
        <v>0</v>
      </c>
      <c r="H36" s="36">
        <v>0</v>
      </c>
      <c r="I36" s="35"/>
      <c r="J36" s="35"/>
      <c r="K36" s="35"/>
      <c r="L36" s="35"/>
      <c r="M36" s="36">
        <v>0</v>
      </c>
      <c r="N36" s="35"/>
      <c r="O36" s="17">
        <f t="shared" si="14"/>
        <v>0</v>
      </c>
    </row>
    <row r="37" spans="1:17" x14ac:dyDescent="0.25">
      <c r="A37" s="15" t="s">
        <v>23</v>
      </c>
      <c r="B37" s="36">
        <v>0</v>
      </c>
      <c r="C37" s="23"/>
      <c r="D37" s="23">
        <v>300000</v>
      </c>
      <c r="E37" s="68">
        <f t="shared" si="13"/>
        <v>300000</v>
      </c>
      <c r="F37" s="36">
        <v>0</v>
      </c>
      <c r="G37" s="36">
        <v>0</v>
      </c>
      <c r="H37" s="36">
        <v>0</v>
      </c>
      <c r="I37" s="35"/>
      <c r="J37" s="35"/>
      <c r="K37" s="35"/>
      <c r="L37" s="35"/>
      <c r="M37" s="36">
        <v>0</v>
      </c>
      <c r="N37" s="35">
        <v>52958.400000000001</v>
      </c>
      <c r="O37" s="17">
        <f t="shared" si="14"/>
        <v>52958.400000000001</v>
      </c>
    </row>
    <row r="38" spans="1:17" x14ac:dyDescent="0.25">
      <c r="A38" s="29" t="s">
        <v>24</v>
      </c>
      <c r="B38" s="36">
        <v>0</v>
      </c>
      <c r="C38" s="23"/>
      <c r="D38" s="23"/>
      <c r="E38" s="68">
        <f t="shared" si="13"/>
        <v>0</v>
      </c>
      <c r="F38" s="36">
        <v>0</v>
      </c>
      <c r="G38" s="36">
        <v>0</v>
      </c>
      <c r="H38" s="36">
        <v>0</v>
      </c>
      <c r="I38" s="35"/>
      <c r="J38" s="35"/>
      <c r="K38" s="35"/>
      <c r="L38" s="35"/>
      <c r="M38" s="36">
        <v>0</v>
      </c>
      <c r="N38" s="35"/>
      <c r="O38" s="17">
        <f t="shared" si="14"/>
        <v>0</v>
      </c>
      <c r="Q38" s="8"/>
    </row>
    <row r="39" spans="1:17" x14ac:dyDescent="0.25">
      <c r="A39" s="15" t="s">
        <v>25</v>
      </c>
      <c r="B39" s="36">
        <v>2400000</v>
      </c>
      <c r="C39" s="23"/>
      <c r="D39" s="23"/>
      <c r="E39" s="68">
        <f t="shared" si="13"/>
        <v>2400000</v>
      </c>
      <c r="F39" s="36">
        <v>200000</v>
      </c>
      <c r="G39" s="36">
        <v>200000</v>
      </c>
      <c r="H39" s="36">
        <v>200000</v>
      </c>
      <c r="I39" s="36"/>
      <c r="J39" s="36">
        <v>200000</v>
      </c>
      <c r="K39" s="35">
        <v>204608.02</v>
      </c>
      <c r="L39" s="35">
        <v>200839.87</v>
      </c>
      <c r="M39" s="36">
        <v>220043.6</v>
      </c>
      <c r="N39" s="35">
        <v>200000</v>
      </c>
      <c r="O39" s="17">
        <f t="shared" si="14"/>
        <v>1625491.4900000002</v>
      </c>
      <c r="P39" s="8"/>
    </row>
    <row r="40" spans="1:17" x14ac:dyDescent="0.25">
      <c r="A40" s="15" t="s">
        <v>26</v>
      </c>
      <c r="B40" s="36"/>
      <c r="C40" s="23"/>
      <c r="D40" s="23"/>
      <c r="E40" s="68">
        <f t="shared" si="13"/>
        <v>0</v>
      </c>
      <c r="F40" s="36">
        <v>0</v>
      </c>
      <c r="G40" s="36">
        <v>0</v>
      </c>
      <c r="H40" s="36">
        <v>0</v>
      </c>
      <c r="I40" s="36"/>
      <c r="J40" s="36"/>
      <c r="K40" s="35"/>
      <c r="L40" s="35"/>
      <c r="M40" s="36">
        <v>0</v>
      </c>
      <c r="N40" s="35"/>
      <c r="O40" s="17">
        <f t="shared" si="14"/>
        <v>0</v>
      </c>
    </row>
    <row r="41" spans="1:17" ht="15.75" thickBot="1" x14ac:dyDescent="0.3">
      <c r="A41" s="15" t="s">
        <v>27</v>
      </c>
      <c r="B41" s="36">
        <v>0</v>
      </c>
      <c r="C41" s="26">
        <v>776000</v>
      </c>
      <c r="D41" s="78">
        <v>900000</v>
      </c>
      <c r="E41" s="68">
        <f t="shared" si="13"/>
        <v>1676000</v>
      </c>
      <c r="F41" s="75">
        <v>0</v>
      </c>
      <c r="G41" s="75">
        <v>0</v>
      </c>
      <c r="H41" s="75">
        <v>12399.98</v>
      </c>
      <c r="I41" s="75"/>
      <c r="J41" s="75">
        <v>10204</v>
      </c>
      <c r="K41" s="75">
        <v>151759.16</v>
      </c>
      <c r="L41" s="75">
        <v>76287.94</v>
      </c>
      <c r="M41" s="75">
        <v>37351.040000000001</v>
      </c>
      <c r="N41" s="75">
        <v>105365.98</v>
      </c>
      <c r="O41" s="17">
        <f t="shared" si="14"/>
        <v>393368.1</v>
      </c>
    </row>
    <row r="42" spans="1:17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4">
        <f t="shared" ref="O42:O76" si="16">SUM(F42:G42)</f>
        <v>0</v>
      </c>
    </row>
    <row r="43" spans="1:17" x14ac:dyDescent="0.2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17">
        <f>SUM(F43:H43)</f>
        <v>0</v>
      </c>
    </row>
    <row r="44" spans="1:17" x14ac:dyDescent="0.2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17">
        <f t="shared" ref="O44:O49" si="17">SUM(F44:H44)</f>
        <v>0</v>
      </c>
    </row>
    <row r="45" spans="1:17" x14ac:dyDescent="0.2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17">
        <f t="shared" si="17"/>
        <v>0</v>
      </c>
    </row>
    <row r="46" spans="1:17" x14ac:dyDescent="0.2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17">
        <f t="shared" si="17"/>
        <v>0</v>
      </c>
    </row>
    <row r="47" spans="1:17" x14ac:dyDescent="0.2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17">
        <f t="shared" si="17"/>
        <v>0</v>
      </c>
    </row>
    <row r="48" spans="1:17" x14ac:dyDescent="0.2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17">
        <f t="shared" si="17"/>
        <v>0</v>
      </c>
    </row>
    <row r="49" spans="1:18" ht="15.75" thickBot="1" x14ac:dyDescent="0.3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17">
        <f t="shared" si="17"/>
        <v>0</v>
      </c>
    </row>
    <row r="50" spans="1:18" ht="15.75" thickBot="1" x14ac:dyDescent="0.3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4">
        <f t="shared" si="16"/>
        <v>0</v>
      </c>
    </row>
    <row r="51" spans="1:18" x14ac:dyDescent="0.2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17">
        <f>SUM(F51:H51)</f>
        <v>0</v>
      </c>
    </row>
    <row r="52" spans="1:18" x14ac:dyDescent="0.2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17">
        <f t="shared" ref="O52:O57" si="21">SUM(F52:H52)</f>
        <v>0</v>
      </c>
    </row>
    <row r="53" spans="1:18" x14ac:dyDescent="0.2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17">
        <f t="shared" si="21"/>
        <v>0</v>
      </c>
    </row>
    <row r="54" spans="1:18" x14ac:dyDescent="0.2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17">
        <f t="shared" si="21"/>
        <v>0</v>
      </c>
    </row>
    <row r="55" spans="1:18" x14ac:dyDescent="0.2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17">
        <f t="shared" si="21"/>
        <v>0</v>
      </c>
    </row>
    <row r="56" spans="1:18" x14ac:dyDescent="0.2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17">
        <f t="shared" si="21"/>
        <v>0</v>
      </c>
    </row>
    <row r="57" spans="1:18" ht="15.75" thickBot="1" x14ac:dyDescent="0.3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17">
        <f t="shared" si="21"/>
        <v>0</v>
      </c>
    </row>
    <row r="58" spans="1:18" ht="15.75" thickBot="1" x14ac:dyDescent="0.3">
      <c r="A58" s="38" t="s">
        <v>44</v>
      </c>
      <c r="B58" s="62">
        <f>SUM(B59:B67)</f>
        <v>510800</v>
      </c>
      <c r="C58" s="34">
        <f t="shared" ref="C58:D58" si="22">SUM(C59:C67)</f>
        <v>6970163.2400000002</v>
      </c>
      <c r="D58" s="58">
        <f t="shared" si="22"/>
        <v>400000</v>
      </c>
      <c r="E58" s="65">
        <f>SUM(B58:D58)</f>
        <v>7880963.2400000002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4589200</v>
      </c>
      <c r="K58" s="34">
        <f>SUM(K59:K67)</f>
        <v>0</v>
      </c>
      <c r="L58" s="34">
        <f>SUM(L59:L67)</f>
        <v>121370.73</v>
      </c>
      <c r="M58" s="72">
        <f t="shared" ref="M58:N58" si="24">SUM(M59:M67)</f>
        <v>386327.11</v>
      </c>
      <c r="N58" s="72">
        <f t="shared" si="24"/>
        <v>730719.09</v>
      </c>
      <c r="O58" s="74">
        <f>SUM(F58:N58)</f>
        <v>5827616.9300000006</v>
      </c>
      <c r="R58" s="8"/>
    </row>
    <row r="59" spans="1:18" x14ac:dyDescent="0.25">
      <c r="A59" s="37" t="s">
        <v>45</v>
      </c>
      <c r="B59" s="24">
        <v>510800</v>
      </c>
      <c r="C59" s="17">
        <v>1271163.24</v>
      </c>
      <c r="D59" s="11">
        <v>400000</v>
      </c>
      <c r="E59" s="68">
        <f>SUM(B59:D59)</f>
        <v>2181963.2400000002</v>
      </c>
      <c r="F59" s="75">
        <v>0</v>
      </c>
      <c r="G59" s="75">
        <v>0</v>
      </c>
      <c r="H59" s="75">
        <v>0</v>
      </c>
      <c r="I59" s="35"/>
      <c r="J59" s="35"/>
      <c r="K59" s="35"/>
      <c r="L59" s="35"/>
      <c r="M59" s="75">
        <v>239733.11</v>
      </c>
      <c r="N59" s="36">
        <v>729781.85</v>
      </c>
      <c r="O59" s="17">
        <f>SUM(F59:N59)</f>
        <v>969514.96</v>
      </c>
    </row>
    <row r="60" spans="1:18" x14ac:dyDescent="0.25">
      <c r="A60" s="37" t="s">
        <v>46</v>
      </c>
      <c r="B60" s="24">
        <v>0</v>
      </c>
      <c r="C60" s="23">
        <v>224000</v>
      </c>
      <c r="D60" s="39"/>
      <c r="E60" s="68">
        <f t="shared" ref="E60:E67" si="25">SUM(B60:D60)</f>
        <v>224000</v>
      </c>
      <c r="F60" s="36">
        <v>0</v>
      </c>
      <c r="G60" s="36">
        <v>0</v>
      </c>
      <c r="H60" s="36">
        <v>0</v>
      </c>
      <c r="I60" s="36"/>
      <c r="J60" s="36"/>
      <c r="K60" s="35"/>
      <c r="L60" s="35"/>
      <c r="M60" s="36">
        <v>146594</v>
      </c>
      <c r="N60" s="36">
        <v>937.24</v>
      </c>
      <c r="O60" s="17">
        <f t="shared" ref="O60:O67" si="26">SUM(F60:N60)</f>
        <v>147531.24</v>
      </c>
    </row>
    <row r="61" spans="1:18" x14ac:dyDescent="0.25">
      <c r="A61" s="37" t="s">
        <v>47</v>
      </c>
      <c r="B61" s="24">
        <v>0</v>
      </c>
      <c r="C61" s="36"/>
      <c r="D61" s="24"/>
      <c r="E61" s="68">
        <f t="shared" si="25"/>
        <v>0</v>
      </c>
      <c r="F61" s="36">
        <v>0</v>
      </c>
      <c r="G61" s="36">
        <v>0</v>
      </c>
      <c r="H61" s="36">
        <v>0</v>
      </c>
      <c r="I61" s="35"/>
      <c r="J61" s="35"/>
      <c r="K61" s="35"/>
      <c r="L61" s="35"/>
      <c r="M61" s="36">
        <v>0</v>
      </c>
      <c r="N61" s="35"/>
      <c r="O61" s="17">
        <f t="shared" si="26"/>
        <v>0</v>
      </c>
    </row>
    <row r="62" spans="1:18" x14ac:dyDescent="0.25">
      <c r="A62" s="37" t="s">
        <v>48</v>
      </c>
      <c r="B62" s="24"/>
      <c r="C62" s="36">
        <v>5000000</v>
      </c>
      <c r="D62" s="24"/>
      <c r="E62" s="68">
        <f t="shared" si="25"/>
        <v>5000000</v>
      </c>
      <c r="F62" s="36">
        <v>0</v>
      </c>
      <c r="G62" s="36">
        <v>0</v>
      </c>
      <c r="H62" s="36">
        <v>0</v>
      </c>
      <c r="I62" s="35"/>
      <c r="J62" s="35">
        <v>4589200</v>
      </c>
      <c r="K62" s="35"/>
      <c r="L62" s="35"/>
      <c r="M62" s="36">
        <v>0</v>
      </c>
      <c r="N62" s="35"/>
      <c r="O62" s="17">
        <f t="shared" si="26"/>
        <v>4589200</v>
      </c>
    </row>
    <row r="63" spans="1:18" x14ac:dyDescent="0.25">
      <c r="A63" s="37" t="s">
        <v>49</v>
      </c>
      <c r="B63" s="24">
        <v>0</v>
      </c>
      <c r="C63" s="36">
        <v>75000</v>
      </c>
      <c r="D63" s="24"/>
      <c r="E63" s="68">
        <f t="shared" si="25"/>
        <v>75000</v>
      </c>
      <c r="F63" s="36">
        <v>0</v>
      </c>
      <c r="G63" s="36">
        <v>0</v>
      </c>
      <c r="H63" s="36">
        <v>0</v>
      </c>
      <c r="I63" s="35"/>
      <c r="J63" s="35"/>
      <c r="K63" s="35"/>
      <c r="L63" s="35">
        <v>121370.73</v>
      </c>
      <c r="M63" s="36">
        <v>0</v>
      </c>
      <c r="N63" s="35"/>
      <c r="O63" s="17">
        <f t="shared" si="26"/>
        <v>121370.73</v>
      </c>
    </row>
    <row r="64" spans="1:18" ht="15" customHeight="1" x14ac:dyDescent="0.25">
      <c r="A64" s="37" t="s">
        <v>50</v>
      </c>
      <c r="B64" s="24"/>
      <c r="C64" s="36">
        <v>400000</v>
      </c>
      <c r="D64" s="24"/>
      <c r="E64" s="68">
        <f t="shared" si="25"/>
        <v>400000</v>
      </c>
      <c r="F64" s="36">
        <v>0</v>
      </c>
      <c r="G64" s="36">
        <v>0</v>
      </c>
      <c r="H64" s="36">
        <v>0</v>
      </c>
      <c r="I64" s="35"/>
      <c r="J64" s="35"/>
      <c r="K64" s="35"/>
      <c r="L64" s="35"/>
      <c r="M64" s="36">
        <v>0</v>
      </c>
      <c r="N64" s="35"/>
      <c r="O64" s="17">
        <f t="shared" si="26"/>
        <v>0</v>
      </c>
    </row>
    <row r="65" spans="1:18" ht="14.25" customHeight="1" x14ac:dyDescent="0.25">
      <c r="A65" s="37" t="s">
        <v>51</v>
      </c>
      <c r="B65" s="24"/>
      <c r="C65" s="36"/>
      <c r="D65" s="24"/>
      <c r="E65" s="68">
        <f t="shared" si="25"/>
        <v>0</v>
      </c>
      <c r="F65" s="36">
        <v>0</v>
      </c>
      <c r="G65" s="36">
        <v>0</v>
      </c>
      <c r="H65" s="36">
        <v>0</v>
      </c>
      <c r="I65" s="35"/>
      <c r="J65" s="35"/>
      <c r="K65" s="35"/>
      <c r="L65" s="35"/>
      <c r="M65" s="36">
        <v>0</v>
      </c>
      <c r="N65" s="35"/>
      <c r="O65" s="17">
        <f t="shared" si="26"/>
        <v>0</v>
      </c>
    </row>
    <row r="66" spans="1:18" x14ac:dyDescent="0.25">
      <c r="A66" s="37" t="s">
        <v>52</v>
      </c>
      <c r="B66" s="24">
        <v>0</v>
      </c>
      <c r="C66" s="36"/>
      <c r="D66" s="24"/>
      <c r="E66" s="68">
        <f t="shared" si="25"/>
        <v>0</v>
      </c>
      <c r="F66" s="36">
        <v>0</v>
      </c>
      <c r="G66" s="36">
        <v>0</v>
      </c>
      <c r="H66" s="36">
        <v>0</v>
      </c>
      <c r="I66" s="35"/>
      <c r="J66" s="35"/>
      <c r="K66" s="35"/>
      <c r="L66" s="35"/>
      <c r="M66" s="36">
        <v>0</v>
      </c>
      <c r="N66" s="35"/>
      <c r="O66" s="17">
        <f t="shared" si="26"/>
        <v>0</v>
      </c>
    </row>
    <row r="67" spans="1:18" ht="15" customHeight="1" thickBot="1" x14ac:dyDescent="0.3">
      <c r="A67" s="37" t="s">
        <v>53</v>
      </c>
      <c r="B67" s="39"/>
      <c r="C67" s="75"/>
      <c r="D67" s="78"/>
      <c r="E67" s="68">
        <f t="shared" si="25"/>
        <v>0</v>
      </c>
      <c r="F67" s="78">
        <v>0</v>
      </c>
      <c r="G67" s="78">
        <v>0</v>
      </c>
      <c r="H67" s="78">
        <v>0</v>
      </c>
      <c r="I67" s="78"/>
      <c r="J67" s="78"/>
      <c r="K67" s="78"/>
      <c r="L67" s="78"/>
      <c r="M67" s="78">
        <v>0</v>
      </c>
      <c r="N67" s="78"/>
      <c r="O67" s="17">
        <f t="shared" si="26"/>
        <v>0</v>
      </c>
    </row>
    <row r="68" spans="1:18" ht="15.75" thickBot="1" x14ac:dyDescent="0.3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" si="29">SUM(M69:M72)</f>
        <v>0</v>
      </c>
      <c r="N68" s="73"/>
      <c r="O68" s="74">
        <f t="shared" si="16"/>
        <v>0</v>
      </c>
    </row>
    <row r="69" spans="1:18" x14ac:dyDescent="0.2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17">
        <f>SUM(F69:H69)</f>
        <v>0</v>
      </c>
    </row>
    <row r="70" spans="1:18" x14ac:dyDescent="0.2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17">
        <f t="shared" ref="O70:O72" si="30">SUM(F70:H70)</f>
        <v>0</v>
      </c>
    </row>
    <row r="71" spans="1:18" x14ac:dyDescent="0.2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17">
        <f t="shared" si="30"/>
        <v>0</v>
      </c>
      <c r="Q71" s="8"/>
    </row>
    <row r="72" spans="1:18" ht="30.75" thickBot="1" x14ac:dyDescent="0.3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17">
        <f t="shared" si="30"/>
        <v>0</v>
      </c>
      <c r="R72" t="s">
        <v>89</v>
      </c>
    </row>
    <row r="73" spans="1:18" ht="15.75" thickBot="1" x14ac:dyDescent="0.3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" si="33">SUM(M74:M75)</f>
        <v>0</v>
      </c>
      <c r="N73" s="73"/>
      <c r="O73" s="74">
        <f t="shared" si="16"/>
        <v>0</v>
      </c>
    </row>
    <row r="74" spans="1:18" x14ac:dyDescent="0.2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17">
        <f>SUM(F74:H74)</f>
        <v>0</v>
      </c>
    </row>
    <row r="75" spans="1:18" ht="15.75" thickBot="1" x14ac:dyDescent="0.3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17">
        <f>SUM(F75:H75)</f>
        <v>0</v>
      </c>
    </row>
    <row r="76" spans="1:18" ht="15.75" thickBot="1" x14ac:dyDescent="0.3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" si="36">SUM(M77:M79)</f>
        <v>0</v>
      </c>
      <c r="N76" s="73"/>
      <c r="O76" s="74">
        <f t="shared" si="16"/>
        <v>0</v>
      </c>
    </row>
    <row r="77" spans="1:18" x14ac:dyDescent="0.2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17">
        <f>SUM(F77:H77)</f>
        <v>0</v>
      </c>
    </row>
    <row r="78" spans="1:18" x14ac:dyDescent="0.2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17">
        <f t="shared" ref="O78:O79" si="38">SUM(F78:H78)</f>
        <v>0</v>
      </c>
      <c r="Q78" s="8"/>
    </row>
    <row r="79" spans="1:18" ht="15.75" thickBot="1" x14ac:dyDescent="0.3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17">
        <f t="shared" si="38"/>
        <v>0</v>
      </c>
    </row>
    <row r="80" spans="1:18" ht="15.75" thickBot="1" x14ac:dyDescent="0.3">
      <c r="A80" s="42" t="s">
        <v>66</v>
      </c>
      <c r="B80" s="43">
        <f>+B15</f>
        <v>49000000</v>
      </c>
      <c r="C80" s="61">
        <f>+C15</f>
        <v>19056163.240000002</v>
      </c>
      <c r="D80" s="97">
        <f>+D15</f>
        <v>22925496</v>
      </c>
      <c r="E80" s="63">
        <f>SUM(B80:D80)</f>
        <v>90981659.24000001</v>
      </c>
      <c r="F80" s="60">
        <f t="shared" ref="F80:N80" si="39">+F16+F22+F32+F42+F58</f>
        <v>3426789.58</v>
      </c>
      <c r="G80" s="57">
        <f t="shared" si="39"/>
        <v>3403853.4299999997</v>
      </c>
      <c r="H80" s="57">
        <f t="shared" si="39"/>
        <v>3597397.1</v>
      </c>
      <c r="I80" s="92">
        <f t="shared" si="39"/>
        <v>3437302.1300000004</v>
      </c>
      <c r="J80" s="92">
        <f t="shared" si="39"/>
        <v>11218323.68</v>
      </c>
      <c r="K80" s="92">
        <f t="shared" si="39"/>
        <v>6353605.96</v>
      </c>
      <c r="L80" s="92">
        <f t="shared" si="39"/>
        <v>8305193.5600000015</v>
      </c>
      <c r="M80" s="63">
        <f t="shared" si="39"/>
        <v>6738154.7500000009</v>
      </c>
      <c r="N80" s="63">
        <f t="shared" si="39"/>
        <v>6270716.25</v>
      </c>
      <c r="O80" s="106">
        <f>SUM(F80:M80)</f>
        <v>46480620.190000005</v>
      </c>
    </row>
    <row r="81" spans="1:17" ht="15.75" thickBot="1" x14ac:dyDescent="0.3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23">
        <f>SUM(F81:H81)</f>
        <v>0</v>
      </c>
    </row>
    <row r="82" spans="1:17" x14ac:dyDescent="0.2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23">
        <f t="shared" ref="O82:O84" si="40">SUM(F82:H82)</f>
        <v>0</v>
      </c>
    </row>
    <row r="83" spans="1:17" x14ac:dyDescent="0.2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>
        <f t="shared" si="40"/>
        <v>0</v>
      </c>
    </row>
    <row r="84" spans="1:17" ht="15.75" thickBot="1" x14ac:dyDescent="0.3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>
        <f t="shared" si="40"/>
        <v>0</v>
      </c>
    </row>
    <row r="85" spans="1:17" ht="15.75" thickBot="1" x14ac:dyDescent="0.3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110">
        <f>SUM(F85:M85)</f>
        <v>0</v>
      </c>
    </row>
    <row r="86" spans="1:17" x14ac:dyDescent="0.2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>
        <f>SUM(F86:H86)</f>
        <v>0</v>
      </c>
    </row>
    <row r="87" spans="1:17" x14ac:dyDescent="0.2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>
        <f t="shared" ref="O87:O89" si="41">SUM(F87:H87)</f>
        <v>0</v>
      </c>
    </row>
    <row r="88" spans="1:17" x14ac:dyDescent="0.2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>
        <f t="shared" si="41"/>
        <v>0</v>
      </c>
    </row>
    <row r="89" spans="1:17" ht="15.75" thickBot="1" x14ac:dyDescent="0.3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17">
        <f t="shared" si="41"/>
        <v>0</v>
      </c>
    </row>
    <row r="90" spans="1:17" ht="15.75" thickBot="1" x14ac:dyDescent="0.3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>
        <v>0</v>
      </c>
    </row>
    <row r="91" spans="1:17" ht="21" customHeight="1" thickBot="1" x14ac:dyDescent="0.3">
      <c r="A91" s="18" t="s">
        <v>77</v>
      </c>
      <c r="B91" s="27">
        <f>+B80+B90</f>
        <v>49000000</v>
      </c>
      <c r="C91" s="27">
        <f>+C80+C90</f>
        <v>19056163.240000002</v>
      </c>
      <c r="D91" s="27">
        <f>+D80+D90</f>
        <v>22925496</v>
      </c>
      <c r="E91" s="87">
        <f>SUM(B91:D91)</f>
        <v>90981659.24000001</v>
      </c>
      <c r="F91" s="27">
        <f t="shared" ref="F91:O91" si="42">+F80+F90</f>
        <v>3426789.58</v>
      </c>
      <c r="G91" s="27">
        <f t="shared" si="42"/>
        <v>3403853.4299999997</v>
      </c>
      <c r="H91" s="27">
        <f t="shared" si="42"/>
        <v>3597397.1</v>
      </c>
      <c r="I91" s="27">
        <f t="shared" si="42"/>
        <v>3437302.1300000004</v>
      </c>
      <c r="J91" s="27">
        <f t="shared" si="42"/>
        <v>11218323.68</v>
      </c>
      <c r="K91" s="27">
        <f t="shared" si="42"/>
        <v>6353605.96</v>
      </c>
      <c r="L91" s="27">
        <f t="shared" si="42"/>
        <v>8305193.5600000015</v>
      </c>
      <c r="M91" s="27">
        <f>+M80+M90</f>
        <v>6738154.7500000009</v>
      </c>
      <c r="N91" s="27">
        <f>+N80+N90</f>
        <v>6270716.25</v>
      </c>
      <c r="O91" s="27">
        <f t="shared" si="42"/>
        <v>46480620.190000005</v>
      </c>
      <c r="Q91" s="8"/>
    </row>
    <row r="92" spans="1:17" ht="15.75" thickTop="1" x14ac:dyDescent="0.25">
      <c r="A92" s="7" t="s">
        <v>81</v>
      </c>
      <c r="O92" s="8"/>
    </row>
    <row r="93" spans="1:17" x14ac:dyDescent="0.25">
      <c r="A93" s="2" t="s">
        <v>82</v>
      </c>
    </row>
    <row r="94" spans="1:17" x14ac:dyDescent="0.25">
      <c r="A94" s="2" t="s">
        <v>83</v>
      </c>
    </row>
    <row r="95" spans="1:17" x14ac:dyDescent="0.25">
      <c r="A95" s="2" t="s">
        <v>84</v>
      </c>
    </row>
    <row r="96" spans="1:17" x14ac:dyDescent="0.25">
      <c r="A96" s="2" t="s">
        <v>85</v>
      </c>
    </row>
    <row r="97" spans="1:15" x14ac:dyDescent="0.25">
      <c r="A97" s="2" t="s">
        <v>86</v>
      </c>
    </row>
    <row r="98" spans="1:15" x14ac:dyDescent="0.25">
      <c r="A98" s="2" t="s">
        <v>88</v>
      </c>
    </row>
    <row r="99" spans="1:15" x14ac:dyDescent="0.25">
      <c r="A99" s="2"/>
    </row>
    <row r="100" spans="1:15" x14ac:dyDescent="0.25">
      <c r="A100" s="53"/>
    </row>
    <row r="101" spans="1:15" x14ac:dyDescent="0.25">
      <c r="A101" s="111" t="s">
        <v>93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</row>
    <row r="102" spans="1:15" x14ac:dyDescent="0.25">
      <c r="A102" s="53"/>
    </row>
    <row r="103" spans="1:15" x14ac:dyDescent="0.25">
      <c r="A103" s="56"/>
    </row>
    <row r="104" spans="1:15" x14ac:dyDescent="0.25">
      <c r="A104" s="115" t="s">
        <v>94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</row>
    <row r="105" spans="1:15" x14ac:dyDescent="0.25">
      <c r="A105" s="111" t="s">
        <v>95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</row>
    <row r="106" spans="1:15" x14ac:dyDescent="0.25">
      <c r="A106" s="53"/>
    </row>
    <row r="107" spans="1:15" x14ac:dyDescent="0.25">
      <c r="A107" s="111" t="s">
        <v>96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</row>
    <row r="108" spans="1:15" x14ac:dyDescent="0.25">
      <c r="A108" s="55"/>
      <c r="B108" s="55"/>
      <c r="C108" s="55"/>
      <c r="D108" s="55"/>
      <c r="E108" s="55"/>
    </row>
    <row r="109" spans="1:15" x14ac:dyDescent="0.25">
      <c r="A109" s="55"/>
    </row>
    <row r="110" spans="1:15" x14ac:dyDescent="0.25">
      <c r="A110" s="115" t="s">
        <v>97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</row>
    <row r="111" spans="1:15" x14ac:dyDescent="0.25">
      <c r="A111" s="111" t="s">
        <v>98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</row>
  </sheetData>
  <mergeCells count="12">
    <mergeCell ref="A111:O111"/>
    <mergeCell ref="A7:O7"/>
    <mergeCell ref="A8:O8"/>
    <mergeCell ref="A9:O9"/>
    <mergeCell ref="A10:O10"/>
    <mergeCell ref="A11:O11"/>
    <mergeCell ref="A101:O101"/>
    <mergeCell ref="A104:O104"/>
    <mergeCell ref="A105:O105"/>
    <mergeCell ref="A107:O107"/>
    <mergeCell ref="A110:O110"/>
    <mergeCell ref="F12:M12"/>
  </mergeCells>
  <phoneticPr fontId="5" type="noConversion"/>
  <printOptions horizontalCentered="1"/>
  <pageMargins left="0.7" right="0.7" top="0.75" bottom="0.75" header="0.3" footer="0.3"/>
  <pageSetup scale="49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O42 E22 E32 E58 E80 E91 E15 M16 O80 O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2023-09-01T13:05:18Z</cp:lastPrinted>
  <dcterms:created xsi:type="dcterms:W3CDTF">2018-04-17T18:57:16Z</dcterms:created>
  <dcterms:modified xsi:type="dcterms:W3CDTF">2023-10-05T17:58:03Z</dcterms:modified>
  <cp:category/>
  <cp:contentStatus/>
</cp:coreProperties>
</file>