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RAI INAZUCAR\Desktop\"/>
    </mc:Choice>
  </mc:AlternateContent>
  <xr:revisionPtr revIDLastSave="0" documentId="8_{D5C95A6B-48FC-4A04-8BB8-C7C44292FF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'!$A$1:$F$117</definedName>
    <definedName name="_xlnm.Print_Titles" localSheetId="0">'Plantilla Ejecución '!$1:$13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2" i="3" l="1"/>
  <c r="D76" i="3"/>
  <c r="D73" i="3"/>
  <c r="D68" i="3"/>
  <c r="D58" i="3"/>
  <c r="D50" i="3"/>
  <c r="D42" i="3"/>
  <c r="D32" i="3"/>
  <c r="D22" i="3"/>
  <c r="D16" i="3"/>
  <c r="C76" i="3"/>
  <c r="C73" i="3"/>
  <c r="C68" i="3"/>
  <c r="B68" i="3"/>
  <c r="C58" i="3"/>
  <c r="B58" i="3"/>
  <c r="C50" i="3"/>
  <c r="C42" i="3"/>
  <c r="B42" i="3"/>
  <c r="C32" i="3"/>
  <c r="B32" i="3"/>
  <c r="C22" i="3"/>
  <c r="B22" i="3"/>
  <c r="C16" i="3"/>
  <c r="B16" i="3"/>
  <c r="D15" i="3" l="1"/>
  <c r="C15" i="3"/>
  <c r="C13" i="3" s="1"/>
  <c r="B15" i="3"/>
  <c r="B80" i="3" s="1"/>
  <c r="D80" i="3" l="1"/>
  <c r="D91" i="3" s="1"/>
  <c r="D13" i="3"/>
  <c r="C80" i="3"/>
  <c r="C91" i="3" s="1"/>
  <c r="B13" i="3"/>
  <c r="B91" i="3"/>
  <c r="F79" i="3" l="1"/>
  <c r="F78" i="3"/>
  <c r="F77" i="3"/>
  <c r="F75" i="3"/>
  <c r="F74" i="3"/>
  <c r="F72" i="3"/>
  <c r="F71" i="3"/>
  <c r="F70" i="3"/>
  <c r="F69" i="3"/>
  <c r="F67" i="3"/>
  <c r="F66" i="3"/>
  <c r="F65" i="3"/>
  <c r="F64" i="3"/>
  <c r="F63" i="3"/>
  <c r="F61" i="3"/>
  <c r="F60" i="3"/>
  <c r="F59" i="3"/>
  <c r="F57" i="3"/>
  <c r="F56" i="3"/>
  <c r="F55" i="3"/>
  <c r="F54" i="3"/>
  <c r="F53" i="3"/>
  <c r="F52" i="3"/>
  <c r="F51" i="3"/>
  <c r="F49" i="3"/>
  <c r="F48" i="3"/>
  <c r="F47" i="3"/>
  <c r="F46" i="3"/>
  <c r="F45" i="3"/>
  <c r="F44" i="3"/>
  <c r="F43" i="3"/>
  <c r="F41" i="3"/>
  <c r="F40" i="3"/>
  <c r="F39" i="3"/>
  <c r="F38" i="3"/>
  <c r="F37" i="3"/>
  <c r="F36" i="3"/>
  <c r="F35" i="3"/>
  <c r="F34" i="3"/>
  <c r="F33" i="3"/>
  <c r="F31" i="3"/>
  <c r="F30" i="3"/>
  <c r="F29" i="3"/>
  <c r="F28" i="3"/>
  <c r="F27" i="3"/>
  <c r="F26" i="3"/>
  <c r="F25" i="3"/>
  <c r="F24" i="3"/>
  <c r="F23" i="3"/>
  <c r="F21" i="3"/>
  <c r="F20" i="3"/>
  <c r="F19" i="3"/>
  <c r="F18" i="3"/>
  <c r="F17" i="3"/>
  <c r="F76" i="3" l="1"/>
  <c r="F73" i="3"/>
  <c r="F42" i="3" l="1"/>
  <c r="F68" i="3"/>
  <c r="F16" i="3"/>
  <c r="E76" i="3" l="1"/>
  <c r="E42" i="3"/>
  <c r="E32" i="3"/>
  <c r="F32" i="3" s="1"/>
  <c r="E22" i="3"/>
  <c r="F22" i="3" s="1"/>
  <c r="E16" i="3"/>
  <c r="E50" i="3"/>
  <c r="F50" i="3" s="1"/>
  <c r="E58" i="3"/>
  <c r="F58" i="3" s="1"/>
  <c r="E68" i="3"/>
  <c r="E73" i="3"/>
  <c r="F80" i="3" l="1"/>
  <c r="E15" i="3"/>
  <c r="F15" i="3"/>
  <c r="E80" i="3" l="1"/>
  <c r="E91" i="3" s="1"/>
  <c r="F91" i="3" l="1"/>
</calcChain>
</file>

<file path=xl/sharedStrings.xml><?xml version="1.0" encoding="utf-8"?>
<sst xmlns="http://schemas.openxmlformats.org/spreadsheetml/2006/main" count="101" uniqueCount="101">
  <si>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</si>
  <si>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</si>
  <si>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</si>
  <si>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</si>
  <si>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</si>
  <si>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</si>
  <si>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</si>
  <si>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</si>
  <si>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</si>
  <si>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</si>
  <si>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</si>
  <si>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</si>
  <si>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</si>
  <si>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</si>
  <si>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</si>
  <si>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</si>
  <si>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</si>
  <si>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</si>
  <si>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</si>
  <si>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</si>
  <si>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</si>
  <si>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</si>
  <si>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</si>
  <si>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</si>
  <si>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</si>
  <si>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</si>
  <si>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</si>
  <si>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</si>
  <si>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</si>
  <si>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</si>
  <si>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</si>
  <si>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</si>
  <si>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</si>
  <si>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</si>
  <si>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</si>
  <si>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</si>
  <si>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</si>
  <si>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</si>
  <si>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</si>
  <si>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</si>
  <si>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</si>
  <si>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</si>
  <si>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</si>
  <si>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</si>
  <si>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</si>
  <si>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</si>
  <si>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</si>
  <si>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</si>
  <si>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</si>
  <si>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</si>
  <si>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</si>
  <si>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</si>
  <si>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</si>
  <si>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</si>
  <si>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</si>
  <si>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</si>
  <si>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</si>
  <si>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</si>
  <si>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</si>
  <si>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</si>
  <si>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</si>
  <si>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</si>
  <si>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</si>
  <si>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</si>
  <si>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</si>
  <si>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</si>
  <si>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</si>
  <si>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</si>
  <si>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</si>
  <si>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</si>
  <si>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</si>
  <si>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</si>
  <si>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</si>
  <si>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</si>
  <si>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</si>
  <si>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</si>
  <si>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</si>
  <si>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</si>
  <si>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</si>
  <si>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</si>
  <si>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</si>
  <si>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</si>
  <si>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</si>
  <si>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</si>
  <si>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2.1-REMUNERACIONES Y CONTRIBUCIONES</t>
  </si>
  <si>
    <t>c</t>
  </si>
  <si>
    <t>Presupuesto Aprobado</t>
  </si>
  <si>
    <t>Presupuesto Modificado</t>
  </si>
  <si>
    <t xml:space="preserve">                                      PREPARADO POR:                                                                                           REVISADO POR:                                     </t>
  </si>
  <si>
    <t xml:space="preserve"> Lic. Jhonny M. Lorenzo                                                                                Lic. Miguel Ant. Cabrera</t>
  </si>
  <si>
    <t>Enc. Depto. de Contabilidad                                                                              Director Financiero</t>
  </si>
  <si>
    <t>APROBADO POR:</t>
  </si>
  <si>
    <t>Lic. Máximo Pérez Pérez</t>
  </si>
  <si>
    <t>Director General</t>
  </si>
  <si>
    <t>4. Fecha de imputación: último día del mes analizado.</t>
  </si>
  <si>
    <t>5. Fecha de registro: el día 10 del mes siguiente al mes analizado.</t>
  </si>
  <si>
    <t>6.Fuente:  Reporte del -SIGEF.</t>
  </si>
  <si>
    <t>Gastos Devengados</t>
  </si>
  <si>
    <t>Presupuesto Captacion Directa</t>
  </si>
  <si>
    <t>Año 2024</t>
  </si>
  <si>
    <t xml:space="preserve">Abril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</si>
</sst>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9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3" xfId="1" applyFont="1" applyBorder="1" applyAlignment="1"/>
    <xf numFmtId="0" fontId="2" fillId="3" borderId="5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64" fontId="0" fillId="0" borderId="4" xfId="1" applyFont="1" applyBorder="1"/>
    <xf numFmtId="0" fontId="2" fillId="3" borderId="6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164" fontId="1" fillId="0" borderId="11" xfId="1" applyFont="1" applyBorder="1" applyAlignment="1">
      <alignment vertical="center" wrapText="1"/>
    </xf>
    <xf numFmtId="164" fontId="4" fillId="0" borderId="11" xfId="1" applyFont="1" applyBorder="1" applyAlignment="1">
      <alignment vertical="center" wrapText="1"/>
    </xf>
    <xf numFmtId="164" fontId="1" fillId="0" borderId="3" xfId="1" applyFont="1" applyBorder="1" applyAlignment="1">
      <alignment horizontal="left" vertical="center" wrapText="1"/>
    </xf>
    <xf numFmtId="164" fontId="0" fillId="0" borderId="1" xfId="1" applyFont="1" applyBorder="1"/>
    <xf numFmtId="164" fontId="0" fillId="0" borderId="1" xfId="1" applyFont="1" applyBorder="1" applyAlignment="1">
      <alignment wrapText="1"/>
    </xf>
    <xf numFmtId="164" fontId="1" fillId="0" borderId="13" xfId="1" applyFont="1" applyBorder="1" applyAlignment="1">
      <alignment horizontal="left" vertical="center" wrapText="1"/>
    </xf>
    <xf numFmtId="164" fontId="0" fillId="0" borderId="2" xfId="1" applyFont="1" applyBorder="1"/>
    <xf numFmtId="0" fontId="1" fillId="0" borderId="1" xfId="0" applyFont="1" applyBorder="1" applyAlignment="1">
      <alignment horizontal="center"/>
    </xf>
    <xf numFmtId="164" fontId="1" fillId="2" borderId="13" xfId="1" applyFont="1" applyFill="1" applyBorder="1" applyAlignment="1">
      <alignment horizontal="center" vertical="center" wrapText="1"/>
    </xf>
    <xf numFmtId="164" fontId="1" fillId="3" borderId="15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2" xfId="0" applyFont="1" applyFill="1" applyBorder="1" applyAlignment="1">
      <alignment horizont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8" xfId="1" applyFont="1" applyBorder="1" applyAlignment="1">
      <alignment vertical="center" wrapText="1"/>
    </xf>
    <xf numFmtId="164" fontId="1" fillId="0" borderId="16" xfId="1" applyFont="1" applyBorder="1" applyAlignment="1">
      <alignment vertical="center" wrapText="1"/>
    </xf>
    <xf numFmtId="164" fontId="0" fillId="0" borderId="4" xfId="1" applyFont="1" applyBorder="1" applyAlignment="1">
      <alignment vertical="center" wrapText="1"/>
    </xf>
    <xf numFmtId="164" fontId="0" fillId="0" borderId="1" xfId="1" applyFont="1" applyBorder="1" applyAlignment="1">
      <alignment vertical="center" wrapText="1"/>
    </xf>
    <xf numFmtId="0" fontId="0" fillId="0" borderId="8" xfId="0" applyBorder="1" applyAlignment="1">
      <alignment horizontal="left"/>
    </xf>
    <xf numFmtId="0" fontId="1" fillId="0" borderId="8" xfId="0" applyFont="1" applyBorder="1" applyAlignment="1">
      <alignment horizontal="left"/>
    </xf>
    <xf numFmtId="164" fontId="0" fillId="0" borderId="4" xfId="1" applyFont="1" applyBorder="1" applyAlignment="1"/>
    <xf numFmtId="164" fontId="0" fillId="0" borderId="1" xfId="1" applyFont="1" applyBorder="1" applyAlignment="1"/>
    <xf numFmtId="164" fontId="4" fillId="0" borderId="11" xfId="1" applyFont="1" applyBorder="1" applyAlignment="1">
      <alignment wrapText="1"/>
    </xf>
    <xf numFmtId="0" fontId="0" fillId="0" borderId="8" xfId="0" applyBorder="1" applyAlignment="1">
      <alignment horizontal="left" wrapText="1"/>
    </xf>
    <xf numFmtId="0" fontId="1" fillId="2" borderId="10" xfId="0" applyFont="1" applyFill="1" applyBorder="1" applyAlignment="1">
      <alignment horizontal="left"/>
    </xf>
    <xf numFmtId="164" fontId="1" fillId="4" borderId="11" xfId="1" applyFont="1" applyFill="1" applyBorder="1" applyAlignment="1">
      <alignment wrapText="1"/>
    </xf>
    <xf numFmtId="164" fontId="1" fillId="4" borderId="18" xfId="1" applyFont="1" applyFill="1" applyBorder="1" applyAlignment="1">
      <alignment wrapText="1"/>
    </xf>
    <xf numFmtId="0" fontId="1" fillId="0" borderId="0" xfId="0" applyFont="1" applyAlignment="1">
      <alignment horizontal="left"/>
    </xf>
    <xf numFmtId="164" fontId="4" fillId="0" borderId="14" xfId="1" applyFont="1" applyBorder="1" applyAlignment="1"/>
    <xf numFmtId="164" fontId="0" fillId="0" borderId="2" xfId="1" applyFont="1" applyBorder="1" applyAlignment="1">
      <alignment wrapText="1"/>
    </xf>
    <xf numFmtId="164" fontId="4" fillId="0" borderId="2" xfId="1" applyFont="1" applyFill="1" applyBorder="1" applyAlignment="1">
      <alignment wrapText="1"/>
    </xf>
    <xf numFmtId="164" fontId="4" fillId="0" borderId="2" xfId="1" applyFont="1" applyFill="1" applyBorder="1" applyAlignment="1"/>
    <xf numFmtId="164" fontId="4" fillId="0" borderId="2" xfId="1" applyFont="1" applyBorder="1" applyAlignment="1">
      <alignment wrapText="1"/>
    </xf>
    <xf numFmtId="164" fontId="4" fillId="0" borderId="2" xfId="1" applyFont="1" applyBorder="1" applyAlignment="1"/>
    <xf numFmtId="164" fontId="4" fillId="0" borderId="19" xfId="1" applyFont="1" applyBorder="1" applyAlignment="1"/>
    <xf numFmtId="164" fontId="4" fillId="0" borderId="16" xfId="1" applyFont="1" applyBorder="1" applyAlignment="1">
      <alignment wrapText="1"/>
    </xf>
    <xf numFmtId="0" fontId="0" fillId="0" borderId="0" xfId="0" applyAlignment="1">
      <alignment vertical="center"/>
    </xf>
    <xf numFmtId="164" fontId="0" fillId="0" borderId="2" xfId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center"/>
    </xf>
    <xf numFmtId="164" fontId="1" fillId="0" borderId="13" xfId="1" applyFont="1" applyBorder="1" applyAlignment="1">
      <alignment vertical="center" wrapText="1"/>
    </xf>
    <xf numFmtId="164" fontId="1" fillId="0" borderId="14" xfId="1" applyFont="1" applyBorder="1" applyAlignment="1">
      <alignment vertical="center" wrapText="1"/>
    </xf>
    <xf numFmtId="164" fontId="0" fillId="0" borderId="3" xfId="1" applyFont="1" applyBorder="1" applyAlignment="1">
      <alignment vertical="center"/>
    </xf>
    <xf numFmtId="164" fontId="1" fillId="0" borderId="17" xfId="1" applyFont="1" applyBorder="1" applyAlignment="1">
      <alignment vertical="center" wrapText="1"/>
    </xf>
    <xf numFmtId="164" fontId="1" fillId="0" borderId="16" xfId="1" applyFont="1" applyBorder="1"/>
    <xf numFmtId="164" fontId="0" fillId="0" borderId="3" xfId="1" applyFont="1" applyBorder="1" applyAlignment="1">
      <alignment vertical="center" wrapText="1"/>
    </xf>
    <xf numFmtId="164" fontId="0" fillId="0" borderId="3" xfId="1" applyFont="1" applyBorder="1" applyAlignment="1">
      <alignment wrapText="1"/>
    </xf>
    <xf numFmtId="164" fontId="1" fillId="0" borderId="16" xfId="1" applyFont="1" applyBorder="1" applyAlignment="1">
      <alignment wrapText="1"/>
    </xf>
    <xf numFmtId="164" fontId="0" fillId="0" borderId="3" xfId="1" applyFont="1" applyBorder="1"/>
    <xf numFmtId="164" fontId="1" fillId="0" borderId="17" xfId="1" applyFont="1" applyBorder="1" applyAlignment="1">
      <alignment wrapText="1"/>
    </xf>
    <xf numFmtId="164" fontId="0" fillId="0" borderId="4" xfId="1" applyFont="1" applyBorder="1" applyAlignment="1">
      <alignment wrapText="1"/>
    </xf>
    <xf numFmtId="164" fontId="0" fillId="0" borderId="13" xfId="1" applyFont="1" applyBorder="1"/>
    <xf numFmtId="164" fontId="1" fillId="0" borderId="13" xfId="1" applyFont="1" applyBorder="1"/>
    <xf numFmtId="164" fontId="0" fillId="0" borderId="12" xfId="1" applyFont="1" applyBorder="1"/>
    <xf numFmtId="164" fontId="0" fillId="0" borderId="9" xfId="1" applyFont="1" applyBorder="1"/>
    <xf numFmtId="164" fontId="0" fillId="0" borderId="7" xfId="1" applyFont="1" applyBorder="1"/>
    <xf numFmtId="164" fontId="1" fillId="2" borderId="16" xfId="1" applyFont="1" applyFill="1" applyBorder="1" applyAlignment="1">
      <alignment vertical="center" wrapText="1"/>
    </xf>
    <xf numFmtId="164" fontId="1" fillId="2" borderId="19" xfId="1" applyFont="1" applyFill="1" applyBorder="1" applyAlignment="1">
      <alignment vertical="center" wrapText="1"/>
    </xf>
    <xf numFmtId="164" fontId="4" fillId="4" borderId="11" xfId="1" applyFont="1" applyFill="1" applyBorder="1" applyAlignment="1">
      <alignment wrapText="1"/>
    </xf>
    <xf numFmtId="164" fontId="4" fillId="4" borderId="14" xfId="1" applyFont="1" applyFill="1" applyBorder="1" applyAlignment="1"/>
    <xf numFmtId="164" fontId="2" fillId="0" borderId="20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4" fillId="0" borderId="17" xfId="1" applyFont="1" applyBorder="1" applyAlignment="1"/>
    <xf numFmtId="164" fontId="4" fillId="0" borderId="9" xfId="1" applyFont="1" applyBorder="1" applyAlignment="1"/>
    <xf numFmtId="164" fontId="4" fillId="0" borderId="21" xfId="1" applyFont="1" applyBorder="1" applyAlignment="1"/>
    <xf numFmtId="164" fontId="4" fillId="4" borderId="19" xfId="1" applyFont="1" applyFill="1" applyBorder="1" applyAlignment="1"/>
    <xf numFmtId="164" fontId="1" fillId="0" borderId="8" xfId="1" applyFont="1" applyBorder="1" applyAlignment="1">
      <alignment horizontal="left" vertical="center" wrapText="1"/>
    </xf>
    <xf numFmtId="164" fontId="1" fillId="0" borderId="2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16" xfId="1" applyFont="1" applyBorder="1" applyAlignment="1">
      <alignment horizontal="left" vertical="center" wrapText="1"/>
    </xf>
    <xf numFmtId="164" fontId="1" fillId="2" borderId="22" xfId="1" applyFont="1" applyFill="1" applyBorder="1" applyAlignment="1">
      <alignment horizontal="center" vertical="center" wrapText="1"/>
    </xf>
    <xf numFmtId="164" fontId="1" fillId="4" borderId="16" xfId="1" applyFont="1" applyFill="1" applyBorder="1" applyAlignment="1">
      <alignment wrapText="1"/>
    </xf>
    <xf numFmtId="164" fontId="1" fillId="0" borderId="18" xfId="1" applyFont="1" applyBorder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3219450</xdr:colOff>
      <xdr:row>0</xdr:row>
      <xdr:rowOff>9525</xdr:rowOff>
    </xdr:from>
    <xdr:to>
      <xdr:col>2</xdr:col>
      <xdr:colOff>400050</xdr:colOff>
      <xdr:row>7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45F3E62-5178-4147-9FC2-A57859293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19450" y="9525"/>
          <a:ext cx="2943225" cy="1428750"/>
        </a:xfrm>
        <a:prstGeom prst="rect">
          <a:avLst/>
        </a:prstGeom>
      </xdr:spPr>
    </xdr:pic>
    <xdr:clientData/>
  </xdr:twoCellAnchor>
  <xdr:twoCellAnchor editAs="oneCell">
    <xdr:from>
      <xdr:col>4</xdr:col>
      <xdr:colOff>1247775</xdr:colOff>
      <xdr:row>2</xdr:row>
      <xdr:rowOff>171450</xdr:rowOff>
    </xdr:from>
    <xdr:to>
      <xdr:col>5</xdr:col>
      <xdr:colOff>883188</xdr:colOff>
      <xdr:row>6</xdr:row>
      <xdr:rowOff>140503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3800DDA-E08C-4786-BA88-C1D3ABFEA318}"/>
            </a:ext>
          </a:extLst>
        </xdr:cNvPr>
        <xdr:cNvPicPr/>
      </xdr:nvPicPr>
      <xdr:blipFill>
        <a:blip xmlns:r="http://schemas.openxmlformats.org/officeDocument/2006/relationships" r:embed="rId2" cstate="print"/>
        <a:srcRect r="45349" b="19540"/>
        <a:stretch>
          <a:fillRect/>
        </a:stretch>
      </xdr:blipFill>
      <xdr:spPr bwMode="auto">
        <a:xfrm>
          <a:off x="8610600" y="552450"/>
          <a:ext cx="883188" cy="731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200025</xdr:colOff>
      <xdr:row>4</xdr:row>
      <xdr:rowOff>76200</xdr:rowOff>
    </xdr:from>
    <xdr:to>
      <xdr:col>0</xdr:col>
      <xdr:colOff>1685925</xdr:colOff>
      <xdr:row>6</xdr:row>
      <xdr:rowOff>190500</xdr:rowOff>
    </xdr:to>
    <xdr:pic>
      <xdr:nvPicPr>
        <xdr:cNvPr id="5" name="5 Imagen">
          <a:extLst>
            <a:ext uri="{FF2B5EF4-FFF2-40B4-BE49-F238E27FC236}">
              <a16:creationId xmlns:a16="http://schemas.microsoft.com/office/drawing/2014/main" id="{9B9E2F7C-FD6C-44C6-92BB-2E18750FFE8D}"/>
            </a:ext>
          </a:extLst>
        </xdr:cNvPr>
        <xdr:cNvPicPr/>
      </xdr:nvPicPr>
      <xdr:blipFill>
        <a:blip xmlns:r="http://schemas.openxmlformats.org/officeDocument/2006/relationships" r:embed="rId3" cstate="print"/>
        <a:srcRect l="8596" t="14489" r="63280" b="72443"/>
        <a:stretch>
          <a:fillRect/>
        </a:stretch>
      </xdr:blipFill>
      <xdr:spPr bwMode="auto">
        <a:xfrm>
          <a:off x="200025" y="838200"/>
          <a:ext cx="14859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S111"/>
  <sheetViews>
    <sheetView showGridLines="0" tabSelected="1" topLeftCell="A91" zoomScaleNormal="100" workbookViewId="0">
      <selection activeCell="E80" sqref="E80"/>
    </sheetView>
  </sheetViews>
  <sheetFormatPr baseColWidth="10" defaultColWidth="9.140625" defaultRowHeight="15" x14ac:dyDescent="0.25"/>
  <cols>
    <col min="1" max="1" width="69.7109375" customWidth="1"/>
    <col min="2" max="4" width="16.7109375" customWidth="1"/>
    <col min="5" max="5" width="17.7109375" customWidth="1"/>
    <col min="6" max="6" width="16.140625" customWidth="1"/>
    <col min="7" max="7" width="13.140625" bestFit="1" customWidth="1"/>
    <col min="8" max="8" width="96.7109375" bestFit="1" customWidth="1"/>
    <col min="9" max="9" width="10.85546875" bestFit="1" customWidth="1"/>
    <col min="10" max="17" width="6" bestFit="1" customWidth="1"/>
    <col min="18" max="19" width="7" bestFit="1" customWidth="1"/>
  </cols>
  <sheetData>
    <row r="7" spans="1:19" ht="18.75" x14ac:dyDescent="0.3">
      <c r="A7" s="94"/>
      <c r="B7" s="94"/>
      <c r="C7" s="94"/>
      <c r="D7" s="94"/>
      <c r="E7" s="94"/>
      <c r="F7" s="94"/>
      <c r="H7" s="1"/>
    </row>
    <row r="8" spans="1:19" ht="18.75" x14ac:dyDescent="0.25">
      <c r="A8" s="94"/>
      <c r="B8" s="94"/>
      <c r="C8" s="94"/>
      <c r="D8" s="94"/>
      <c r="E8" s="94"/>
      <c r="F8" s="94"/>
      <c r="H8" s="2"/>
    </row>
    <row r="9" spans="1:19" ht="18.75" x14ac:dyDescent="0.25">
      <c r="A9" s="94" t="s">
        <v>99</v>
      </c>
      <c r="B9" s="94"/>
      <c r="C9" s="94"/>
      <c r="D9" s="94"/>
      <c r="E9" s="94"/>
      <c r="F9" s="94"/>
      <c r="H9" s="2"/>
    </row>
    <row r="10" spans="1:19" ht="15.75" x14ac:dyDescent="0.25">
      <c r="A10" s="95" t="s">
        <v>78</v>
      </c>
      <c r="B10" s="95"/>
      <c r="C10" s="95"/>
      <c r="D10" s="95"/>
      <c r="E10" s="95"/>
      <c r="F10" s="95"/>
      <c r="H10" s="2"/>
    </row>
    <row r="11" spans="1:19" x14ac:dyDescent="0.25">
      <c r="A11" s="96" t="s">
        <v>0</v>
      </c>
      <c r="B11" s="96"/>
      <c r="C11" s="96"/>
      <c r="D11" s="96"/>
      <c r="E11" s="96"/>
      <c r="F11" s="96"/>
      <c r="H11" s="2"/>
    </row>
    <row r="12" spans="1:19" ht="47.25" x14ac:dyDescent="0.25">
      <c r="A12" s="10"/>
      <c r="B12" s="32" t="s">
        <v>86</v>
      </c>
      <c r="C12" s="32" t="s">
        <v>87</v>
      </c>
      <c r="D12" s="32" t="s">
        <v>98</v>
      </c>
      <c r="E12" s="27" t="s">
        <v>97</v>
      </c>
      <c r="F12" s="10"/>
      <c r="H12" s="2"/>
    </row>
    <row r="13" spans="1:19" ht="15.75" x14ac:dyDescent="0.25">
      <c r="A13" s="12" t="s">
        <v>1</v>
      </c>
      <c r="B13" s="33">
        <f>B15+B93</f>
        <v>49000000</v>
      </c>
      <c r="C13" s="33">
        <f>C15+C93</f>
        <v>21252087.620000001</v>
      </c>
      <c r="D13" s="33">
        <f>D15+D93</f>
        <v>22925496</v>
      </c>
      <c r="E13" s="19" t="s">
        <v>100</v>
      </c>
      <c r="F13" s="6" t="s">
        <v>79</v>
      </c>
      <c r="R13" s="5"/>
      <c r="S13" s="5"/>
    </row>
    <row r="14" spans="1:19" ht="16.5" thickBot="1" x14ac:dyDescent="0.3">
      <c r="A14" s="13"/>
      <c r="B14" s="80"/>
      <c r="C14" s="81"/>
      <c r="D14" s="88"/>
      <c r="E14" s="22"/>
      <c r="F14" s="22"/>
      <c r="J14" s="3"/>
      <c r="K14" s="3"/>
      <c r="L14" s="3"/>
      <c r="M14" s="3"/>
      <c r="N14" s="3"/>
      <c r="O14" s="3"/>
      <c r="P14" s="3"/>
      <c r="Q14" s="3"/>
      <c r="R14" s="3"/>
      <c r="S14" s="3"/>
    </row>
    <row r="15" spans="1:19" ht="15.75" thickBot="1" x14ac:dyDescent="0.3">
      <c r="A15" s="30" t="s">
        <v>2</v>
      </c>
      <c r="B15" s="22">
        <f>+B16+B22+B32+B42+B58+B68</f>
        <v>49000000</v>
      </c>
      <c r="C15" s="86">
        <f>+C16+C22+C32+C42+C58+C68</f>
        <v>21252087.620000001</v>
      </c>
      <c r="D15" s="89">
        <f>+D16+D22+D32+D42+D58+D68</f>
        <v>22925496</v>
      </c>
      <c r="E15" s="87">
        <f t="shared" ref="E15:F15" si="0">+E16+E22+E32+E42+E58+E68</f>
        <v>5288625.66</v>
      </c>
      <c r="F15" s="25">
        <f t="shared" si="0"/>
        <v>5288625.66</v>
      </c>
      <c r="G15" s="5"/>
      <c r="J15" s="4"/>
    </row>
    <row r="16" spans="1:19" ht="15.75" thickBot="1" x14ac:dyDescent="0.3">
      <c r="A16" s="16" t="s">
        <v>84</v>
      </c>
      <c r="B16" s="34">
        <f>+B17+B18+B19+B20+B21</f>
        <v>45891300</v>
      </c>
      <c r="C16" s="35">
        <f>+C17+C18+C19+C20+C21</f>
        <v>5939629.6799999997</v>
      </c>
      <c r="D16" s="35">
        <f>+D17+D18+D19+D20+D21</f>
        <v>7512000</v>
      </c>
      <c r="E16" s="60">
        <f t="shared" ref="E16:F16" si="1">SUM(E17:E21)</f>
        <v>3348697.6</v>
      </c>
      <c r="F16" s="61">
        <f t="shared" si="1"/>
        <v>3348697.6</v>
      </c>
      <c r="H16" s="8"/>
      <c r="J16" s="4"/>
    </row>
    <row r="17" spans="1:8" x14ac:dyDescent="0.25">
      <c r="A17" s="15" t="s">
        <v>3</v>
      </c>
      <c r="B17" s="36">
        <v>35629000</v>
      </c>
      <c r="C17" s="17">
        <v>219629.68</v>
      </c>
      <c r="D17" s="17"/>
      <c r="E17" s="36">
        <v>2749550</v>
      </c>
      <c r="F17" s="23">
        <f t="shared" ref="F17:F41" si="2">SUM(E17:E17)</f>
        <v>2749550</v>
      </c>
    </row>
    <row r="18" spans="1:8" x14ac:dyDescent="0.25">
      <c r="A18" s="15" t="s">
        <v>4</v>
      </c>
      <c r="B18" s="37">
        <v>5302300</v>
      </c>
      <c r="C18" s="23">
        <v>5720000</v>
      </c>
      <c r="D18" s="23">
        <v>3912000</v>
      </c>
      <c r="E18" s="37">
        <v>190600</v>
      </c>
      <c r="F18" s="23">
        <f t="shared" si="2"/>
        <v>190600</v>
      </c>
    </row>
    <row r="19" spans="1:8" ht="18.75" customHeight="1" x14ac:dyDescent="0.25">
      <c r="A19" s="15" t="s">
        <v>5</v>
      </c>
      <c r="B19" s="37"/>
      <c r="C19" s="23"/>
      <c r="D19" s="23">
        <v>600000</v>
      </c>
      <c r="E19" s="37"/>
      <c r="F19" s="23">
        <f t="shared" si="2"/>
        <v>0</v>
      </c>
    </row>
    <row r="20" spans="1:8" s="9" customFormat="1" ht="18" customHeight="1" x14ac:dyDescent="0.25">
      <c r="A20" s="15" t="s">
        <v>6</v>
      </c>
      <c r="B20" s="37">
        <v>0</v>
      </c>
      <c r="C20" s="24"/>
      <c r="D20" s="24">
        <v>3000000</v>
      </c>
      <c r="E20" s="37"/>
      <c r="F20" s="23">
        <f t="shared" si="2"/>
        <v>0</v>
      </c>
    </row>
    <row r="21" spans="1:8" ht="15.75" thickBot="1" x14ac:dyDescent="0.3">
      <c r="A21" s="15" t="s">
        <v>7</v>
      </c>
      <c r="B21" s="37">
        <v>4960000</v>
      </c>
      <c r="C21" s="11"/>
      <c r="D21" s="11"/>
      <c r="E21" s="62">
        <v>408547.6</v>
      </c>
      <c r="F21" s="26">
        <f t="shared" si="2"/>
        <v>408547.6</v>
      </c>
    </row>
    <row r="22" spans="1:8" ht="15.75" thickBot="1" x14ac:dyDescent="0.3">
      <c r="A22" s="16" t="s">
        <v>8</v>
      </c>
      <c r="B22" s="20">
        <f>SUM(B23:B31)</f>
        <v>134000</v>
      </c>
      <c r="C22" s="63">
        <f t="shared" ref="C22:D22" si="3">SUM(C23:C31)</f>
        <v>9471299.7100000009</v>
      </c>
      <c r="D22" s="63">
        <f t="shared" si="3"/>
        <v>13304120</v>
      </c>
      <c r="E22" s="63">
        <f t="shared" ref="E22" si="4">SUM(E23:E31)</f>
        <v>1592882.8</v>
      </c>
      <c r="F22" s="64">
        <f t="shared" si="2"/>
        <v>1592882.8</v>
      </c>
      <c r="H22" s="8"/>
    </row>
    <row r="23" spans="1:8" x14ac:dyDescent="0.25">
      <c r="A23" s="15" t="s">
        <v>9</v>
      </c>
      <c r="B23" s="36">
        <v>0</v>
      </c>
      <c r="C23" s="17"/>
      <c r="D23" s="17">
        <v>2567120</v>
      </c>
      <c r="E23" s="36">
        <v>391417.42</v>
      </c>
      <c r="F23" s="17">
        <f t="shared" si="2"/>
        <v>391417.42</v>
      </c>
    </row>
    <row r="24" spans="1:8" x14ac:dyDescent="0.25">
      <c r="A24" s="15" t="s">
        <v>10</v>
      </c>
      <c r="B24" s="37">
        <v>0</v>
      </c>
      <c r="C24" s="23">
        <v>300000</v>
      </c>
      <c r="D24" s="23">
        <v>0</v>
      </c>
      <c r="E24" s="37"/>
      <c r="F24" s="23">
        <f t="shared" si="2"/>
        <v>0</v>
      </c>
    </row>
    <row r="25" spans="1:8" x14ac:dyDescent="0.25">
      <c r="A25" s="15" t="s">
        <v>11</v>
      </c>
      <c r="B25" s="37">
        <v>0</v>
      </c>
      <c r="C25" s="23">
        <v>971299.71</v>
      </c>
      <c r="D25" s="23">
        <v>0</v>
      </c>
      <c r="E25" s="37">
        <v>217762.99</v>
      </c>
      <c r="F25" s="23">
        <f t="shared" si="2"/>
        <v>217762.99</v>
      </c>
    </row>
    <row r="26" spans="1:8" ht="18" customHeight="1" x14ac:dyDescent="0.25">
      <c r="A26" s="15" t="s">
        <v>12</v>
      </c>
      <c r="B26" s="37">
        <v>0</v>
      </c>
      <c r="C26" s="23"/>
      <c r="D26" s="23">
        <v>0</v>
      </c>
      <c r="E26" s="37"/>
      <c r="F26" s="23">
        <f t="shared" si="2"/>
        <v>0</v>
      </c>
    </row>
    <row r="27" spans="1:8" x14ac:dyDescent="0.25">
      <c r="A27" s="15" t="s">
        <v>13</v>
      </c>
      <c r="B27" s="37">
        <v>0</v>
      </c>
      <c r="C27" s="23">
        <v>2300000</v>
      </c>
      <c r="D27" s="23">
        <v>6531000</v>
      </c>
      <c r="E27" s="37">
        <v>615120.38</v>
      </c>
      <c r="F27" s="23">
        <f t="shared" si="2"/>
        <v>615120.38</v>
      </c>
    </row>
    <row r="28" spans="1:8" x14ac:dyDescent="0.25">
      <c r="A28" s="15" t="s">
        <v>14</v>
      </c>
      <c r="B28" s="37">
        <v>0</v>
      </c>
      <c r="C28" s="23">
        <v>800000</v>
      </c>
      <c r="D28" s="23">
        <v>4206000</v>
      </c>
      <c r="E28" s="37">
        <v>368582.01</v>
      </c>
      <c r="F28" s="23">
        <f t="shared" si="2"/>
        <v>368582.01</v>
      </c>
    </row>
    <row r="29" spans="1:8" ht="30" x14ac:dyDescent="0.25">
      <c r="A29" s="14" t="s">
        <v>15</v>
      </c>
      <c r="B29" s="37">
        <v>119000</v>
      </c>
      <c r="C29" s="23">
        <v>1600000</v>
      </c>
      <c r="D29" s="23">
        <v>0</v>
      </c>
      <c r="E29" s="37"/>
      <c r="F29" s="23">
        <f t="shared" si="2"/>
        <v>0</v>
      </c>
    </row>
    <row r="30" spans="1:8" x14ac:dyDescent="0.25">
      <c r="A30" s="15" t="s">
        <v>16</v>
      </c>
      <c r="B30" s="37">
        <v>15000</v>
      </c>
      <c r="C30" s="23">
        <v>2700000</v>
      </c>
      <c r="D30" s="23"/>
      <c r="E30" s="37">
        <v>0</v>
      </c>
      <c r="F30" s="23">
        <f t="shared" si="2"/>
        <v>0</v>
      </c>
    </row>
    <row r="31" spans="1:8" ht="15.75" thickBot="1" x14ac:dyDescent="0.3">
      <c r="A31" s="15" t="s">
        <v>17</v>
      </c>
      <c r="B31" s="37">
        <v>0</v>
      </c>
      <c r="C31" s="26">
        <v>800000</v>
      </c>
      <c r="D31" s="26"/>
      <c r="E31" s="57">
        <v>0</v>
      </c>
      <c r="F31" s="26">
        <f t="shared" si="2"/>
        <v>0</v>
      </c>
    </row>
    <row r="32" spans="1:8" ht="15.75" thickBot="1" x14ac:dyDescent="0.3">
      <c r="A32" s="16" t="s">
        <v>18</v>
      </c>
      <c r="B32" s="20">
        <f>SUM(B33:B41)</f>
        <v>2474700</v>
      </c>
      <c r="C32" s="63">
        <f t="shared" ref="C32:D32" si="5">SUM(C33:C41)</f>
        <v>3741158.23</v>
      </c>
      <c r="D32" s="63">
        <f t="shared" si="5"/>
        <v>2109376</v>
      </c>
      <c r="E32" s="60">
        <f t="shared" ref="E32" si="6">SUM(E33:E41)</f>
        <v>347045.26</v>
      </c>
      <c r="F32" s="64">
        <f t="shared" si="2"/>
        <v>347045.26</v>
      </c>
    </row>
    <row r="33" spans="1:8" x14ac:dyDescent="0.25">
      <c r="A33" s="15" t="s">
        <v>19</v>
      </c>
      <c r="B33" s="37">
        <v>0</v>
      </c>
      <c r="C33" s="17">
        <v>525000</v>
      </c>
      <c r="D33" s="17">
        <v>2109376</v>
      </c>
      <c r="E33" s="36">
        <v>147045.26</v>
      </c>
      <c r="F33" s="17">
        <f t="shared" si="2"/>
        <v>147045.26</v>
      </c>
    </row>
    <row r="34" spans="1:8" x14ac:dyDescent="0.25">
      <c r="A34" s="15" t="s">
        <v>20</v>
      </c>
      <c r="B34" s="37">
        <v>0</v>
      </c>
      <c r="C34" s="23">
        <v>300000</v>
      </c>
      <c r="D34" s="23"/>
      <c r="E34" s="37"/>
      <c r="F34" s="23">
        <f t="shared" si="2"/>
        <v>0</v>
      </c>
    </row>
    <row r="35" spans="1:8" x14ac:dyDescent="0.25">
      <c r="A35" s="15" t="s">
        <v>21</v>
      </c>
      <c r="B35" s="37">
        <v>25000</v>
      </c>
      <c r="C35" s="23">
        <v>300000</v>
      </c>
      <c r="D35" s="23"/>
      <c r="E35" s="23">
        <v>0</v>
      </c>
      <c r="F35" s="23">
        <f t="shared" si="2"/>
        <v>0</v>
      </c>
    </row>
    <row r="36" spans="1:8" x14ac:dyDescent="0.25">
      <c r="A36" s="15" t="s">
        <v>22</v>
      </c>
      <c r="B36" s="37">
        <v>0</v>
      </c>
      <c r="C36" s="23">
        <v>100000</v>
      </c>
      <c r="D36" s="23"/>
      <c r="E36" s="37"/>
      <c r="F36" s="23">
        <f t="shared" si="2"/>
        <v>0</v>
      </c>
    </row>
    <row r="37" spans="1:8" x14ac:dyDescent="0.25">
      <c r="A37" s="15" t="s">
        <v>23</v>
      </c>
      <c r="B37" s="37">
        <v>0</v>
      </c>
      <c r="C37" s="23">
        <v>300000</v>
      </c>
      <c r="D37" s="23">
        <v>0</v>
      </c>
      <c r="E37" s="37"/>
      <c r="F37" s="23">
        <f t="shared" si="2"/>
        <v>0</v>
      </c>
    </row>
    <row r="38" spans="1:8" x14ac:dyDescent="0.25">
      <c r="A38" s="31" t="s">
        <v>24</v>
      </c>
      <c r="B38" s="37">
        <v>0</v>
      </c>
      <c r="C38" s="23">
        <v>250000</v>
      </c>
      <c r="D38" s="23"/>
      <c r="E38" s="37"/>
      <c r="F38" s="23">
        <f t="shared" si="2"/>
        <v>0</v>
      </c>
      <c r="H38" s="8"/>
    </row>
    <row r="39" spans="1:8" x14ac:dyDescent="0.25">
      <c r="A39" s="15" t="s">
        <v>25</v>
      </c>
      <c r="B39" s="37">
        <v>2449700</v>
      </c>
      <c r="C39" s="23">
        <v>216158.23</v>
      </c>
      <c r="D39" s="23"/>
      <c r="E39" s="37">
        <v>200000</v>
      </c>
      <c r="F39" s="23">
        <f t="shared" si="2"/>
        <v>200000</v>
      </c>
      <c r="G39" s="8"/>
    </row>
    <row r="40" spans="1:8" x14ac:dyDescent="0.25">
      <c r="A40" s="15" t="s">
        <v>26</v>
      </c>
      <c r="B40" s="37"/>
      <c r="C40" s="23"/>
      <c r="D40" s="23"/>
      <c r="E40" s="37">
        <v>0</v>
      </c>
      <c r="F40" s="23">
        <f t="shared" si="2"/>
        <v>0</v>
      </c>
    </row>
    <row r="41" spans="1:8" ht="15.75" thickBot="1" x14ac:dyDescent="0.3">
      <c r="A41" s="15" t="s">
        <v>27</v>
      </c>
      <c r="B41" s="37">
        <v>0</v>
      </c>
      <c r="C41" s="26">
        <v>1750000</v>
      </c>
      <c r="D41" s="68">
        <v>0</v>
      </c>
      <c r="E41" s="65">
        <v>0</v>
      </c>
      <c r="F41" s="23">
        <f t="shared" si="2"/>
        <v>0</v>
      </c>
    </row>
    <row r="42" spans="1:8" s="7" customFormat="1" ht="15.75" thickBot="1" x14ac:dyDescent="0.3">
      <c r="A42" s="16" t="s">
        <v>28</v>
      </c>
      <c r="B42" s="34">
        <f>SUM(B43:B49)</f>
        <v>0</v>
      </c>
      <c r="C42" s="35">
        <f>SUM(C43:C49)</f>
        <v>0</v>
      </c>
      <c r="D42" s="35">
        <f>SUM(D43:D49)</f>
        <v>0</v>
      </c>
      <c r="E42" s="60">
        <f>SUM(E43:E49)</f>
        <v>0</v>
      </c>
      <c r="F42" s="60">
        <f t="shared" ref="F42" si="7">SUM(F43:F49)</f>
        <v>0</v>
      </c>
    </row>
    <row r="43" spans="1:8" x14ac:dyDescent="0.25">
      <c r="A43" s="15" t="s">
        <v>29</v>
      </c>
      <c r="B43" s="37">
        <v>0</v>
      </c>
      <c r="C43" s="17"/>
      <c r="D43" s="17"/>
      <c r="E43" s="36">
        <v>0</v>
      </c>
      <c r="F43" s="23">
        <f t="shared" ref="F43:F67" si="8">SUM(E43:E43)</f>
        <v>0</v>
      </c>
    </row>
    <row r="44" spans="1:8" x14ac:dyDescent="0.25">
      <c r="A44" s="15" t="s">
        <v>30</v>
      </c>
      <c r="B44" s="37"/>
      <c r="C44" s="37"/>
      <c r="D44" s="37"/>
      <c r="E44" s="37">
        <v>0</v>
      </c>
      <c r="F44" s="23">
        <f t="shared" si="8"/>
        <v>0</v>
      </c>
    </row>
    <row r="45" spans="1:8" x14ac:dyDescent="0.25">
      <c r="A45" s="15" t="s">
        <v>31</v>
      </c>
      <c r="B45" s="37"/>
      <c r="C45" s="37"/>
      <c r="D45" s="37"/>
      <c r="E45" s="37">
        <v>0</v>
      </c>
      <c r="F45" s="23">
        <f t="shared" si="8"/>
        <v>0</v>
      </c>
    </row>
    <row r="46" spans="1:8" x14ac:dyDescent="0.25">
      <c r="A46" s="15" t="s">
        <v>32</v>
      </c>
      <c r="B46" s="37"/>
      <c r="C46" s="37"/>
      <c r="D46" s="37"/>
      <c r="E46" s="37">
        <v>0</v>
      </c>
      <c r="F46" s="23">
        <f t="shared" si="8"/>
        <v>0</v>
      </c>
    </row>
    <row r="47" spans="1:8" x14ac:dyDescent="0.25">
      <c r="A47" s="15" t="s">
        <v>33</v>
      </c>
      <c r="B47" s="37"/>
      <c r="C47" s="37"/>
      <c r="D47" s="37"/>
      <c r="E47" s="37">
        <v>0</v>
      </c>
      <c r="F47" s="23">
        <f t="shared" si="8"/>
        <v>0</v>
      </c>
    </row>
    <row r="48" spans="1:8" x14ac:dyDescent="0.25">
      <c r="A48" s="15" t="s">
        <v>34</v>
      </c>
      <c r="B48" s="37"/>
      <c r="C48" s="37"/>
      <c r="D48" s="37"/>
      <c r="E48" s="37">
        <v>0</v>
      </c>
      <c r="F48" s="23">
        <f t="shared" si="8"/>
        <v>0</v>
      </c>
    </row>
    <row r="49" spans="1:9" ht="15.75" thickBot="1" x14ac:dyDescent="0.3">
      <c r="A49" s="15" t="s">
        <v>35</v>
      </c>
      <c r="B49" s="37"/>
      <c r="C49" s="65"/>
      <c r="D49" s="65"/>
      <c r="E49" s="65">
        <v>0</v>
      </c>
      <c r="F49" s="26">
        <f t="shared" si="8"/>
        <v>0</v>
      </c>
    </row>
    <row r="50" spans="1:9" ht="15.75" thickBot="1" x14ac:dyDescent="0.3">
      <c r="A50" s="16" t="s">
        <v>36</v>
      </c>
      <c r="B50" s="21"/>
      <c r="C50" s="63">
        <f t="shared" ref="C50:D50" si="9">SUM(C51:C57)</f>
        <v>0</v>
      </c>
      <c r="D50" s="63">
        <f t="shared" si="9"/>
        <v>0</v>
      </c>
      <c r="E50" s="63">
        <f t="shared" ref="E50" si="10">SUM(E51:E57)</f>
        <v>0</v>
      </c>
      <c r="F50" s="64">
        <f t="shared" si="8"/>
        <v>0</v>
      </c>
    </row>
    <row r="51" spans="1:9" x14ac:dyDescent="0.25">
      <c r="A51" s="15" t="s">
        <v>37</v>
      </c>
      <c r="B51" s="37"/>
      <c r="C51" s="36"/>
      <c r="D51" s="36"/>
      <c r="E51" s="36">
        <v>0</v>
      </c>
      <c r="F51" s="17">
        <f t="shared" si="8"/>
        <v>0</v>
      </c>
    </row>
    <row r="52" spans="1:9" x14ac:dyDescent="0.25">
      <c r="A52" s="15" t="s">
        <v>38</v>
      </c>
      <c r="B52" s="37"/>
      <c r="C52" s="37"/>
      <c r="D52" s="37"/>
      <c r="E52" s="37">
        <v>0</v>
      </c>
      <c r="F52" s="23">
        <f t="shared" si="8"/>
        <v>0</v>
      </c>
    </row>
    <row r="53" spans="1:9" x14ac:dyDescent="0.25">
      <c r="A53" s="15" t="s">
        <v>39</v>
      </c>
      <c r="B53" s="37"/>
      <c r="C53" s="37"/>
      <c r="D53" s="37"/>
      <c r="E53" s="37">
        <v>0</v>
      </c>
      <c r="F53" s="23">
        <f t="shared" si="8"/>
        <v>0</v>
      </c>
    </row>
    <row r="54" spans="1:9" x14ac:dyDescent="0.25">
      <c r="A54" s="31" t="s">
        <v>40</v>
      </c>
      <c r="B54" s="57"/>
      <c r="C54" s="57"/>
      <c r="D54" s="57"/>
      <c r="E54" s="57">
        <v>0</v>
      </c>
      <c r="F54" s="26">
        <f t="shared" si="8"/>
        <v>0</v>
      </c>
    </row>
    <row r="55" spans="1:9" x14ac:dyDescent="0.25">
      <c r="A55" s="31" t="s">
        <v>41</v>
      </c>
      <c r="B55" s="37"/>
      <c r="C55" s="37"/>
      <c r="D55" s="37"/>
      <c r="E55" s="37">
        <v>0</v>
      </c>
      <c r="F55" s="23">
        <f t="shared" si="8"/>
        <v>0</v>
      </c>
    </row>
    <row r="56" spans="1:9" x14ac:dyDescent="0.25">
      <c r="A56" s="15" t="s">
        <v>42</v>
      </c>
      <c r="B56" s="36"/>
      <c r="C56" s="36"/>
      <c r="D56" s="36"/>
      <c r="E56" s="36">
        <v>0</v>
      </c>
      <c r="F56" s="17">
        <f t="shared" si="8"/>
        <v>0</v>
      </c>
    </row>
    <row r="57" spans="1:9" ht="15.75" thickBot="1" x14ac:dyDescent="0.3">
      <c r="A57" s="38" t="s">
        <v>43</v>
      </c>
      <c r="B57" s="24"/>
      <c r="C57" s="66"/>
      <c r="D57" s="66"/>
      <c r="E57" s="65">
        <v>0</v>
      </c>
      <c r="F57" s="26">
        <f t="shared" si="8"/>
        <v>0</v>
      </c>
    </row>
    <row r="58" spans="1:9" ht="15.75" thickBot="1" x14ac:dyDescent="0.3">
      <c r="A58" s="39" t="s">
        <v>44</v>
      </c>
      <c r="B58" s="92">
        <f>SUM(B59:B67)</f>
        <v>500000</v>
      </c>
      <c r="C58" s="67">
        <f t="shared" ref="C58:D58" si="11">SUM(C59:C67)</f>
        <v>2100000</v>
      </c>
      <c r="D58" s="67">
        <f t="shared" si="11"/>
        <v>0</v>
      </c>
      <c r="E58" s="63">
        <f t="shared" ref="E58" si="12">SUM(E59:E67)</f>
        <v>0</v>
      </c>
      <c r="F58" s="64">
        <f t="shared" si="8"/>
        <v>0</v>
      </c>
      <c r="I58" s="8"/>
    </row>
    <row r="59" spans="1:9" x14ac:dyDescent="0.25">
      <c r="A59" s="38" t="s">
        <v>45</v>
      </c>
      <c r="B59" s="24">
        <v>500000</v>
      </c>
      <c r="C59" s="40">
        <v>1300000</v>
      </c>
      <c r="D59" s="11">
        <v>0</v>
      </c>
      <c r="E59" s="65">
        <v>0</v>
      </c>
      <c r="F59" s="17">
        <f t="shared" si="8"/>
        <v>0</v>
      </c>
    </row>
    <row r="60" spans="1:9" x14ac:dyDescent="0.25">
      <c r="A60" s="38" t="s">
        <v>46</v>
      </c>
      <c r="B60" s="24">
        <v>0</v>
      </c>
      <c r="C60" s="41"/>
      <c r="D60" s="41"/>
      <c r="E60" s="37">
        <v>0</v>
      </c>
      <c r="F60" s="23">
        <f t="shared" si="8"/>
        <v>0</v>
      </c>
    </row>
    <row r="61" spans="1:9" x14ac:dyDescent="0.25">
      <c r="A61" s="38" t="s">
        <v>47</v>
      </c>
      <c r="B61" s="24">
        <v>0</v>
      </c>
      <c r="C61" s="24"/>
      <c r="D61" s="24"/>
      <c r="E61" s="37">
        <v>0</v>
      </c>
      <c r="F61" s="23">
        <f t="shared" si="8"/>
        <v>0</v>
      </c>
    </row>
    <row r="62" spans="1:9" x14ac:dyDescent="0.25">
      <c r="A62" s="38" t="s">
        <v>48</v>
      </c>
      <c r="B62" s="24"/>
      <c r="C62" s="24"/>
      <c r="D62" s="24"/>
      <c r="E62" s="37">
        <v>0</v>
      </c>
      <c r="F62" s="23">
        <f t="shared" si="8"/>
        <v>0</v>
      </c>
    </row>
    <row r="63" spans="1:9" x14ac:dyDescent="0.25">
      <c r="A63" s="38" t="s">
        <v>49</v>
      </c>
      <c r="B63" s="24">
        <v>0</v>
      </c>
      <c r="C63" s="24">
        <v>600000</v>
      </c>
      <c r="D63" s="24"/>
      <c r="E63" s="37">
        <v>0</v>
      </c>
      <c r="F63" s="23">
        <f t="shared" si="8"/>
        <v>0</v>
      </c>
    </row>
    <row r="64" spans="1:9" ht="22.5" customHeight="1" x14ac:dyDescent="0.25">
      <c r="A64" s="38" t="s">
        <v>50</v>
      </c>
      <c r="B64" s="24"/>
      <c r="C64" s="24">
        <v>200000</v>
      </c>
      <c r="D64" s="24"/>
      <c r="E64" s="37">
        <v>0</v>
      </c>
      <c r="F64" s="23">
        <f t="shared" si="8"/>
        <v>0</v>
      </c>
    </row>
    <row r="65" spans="1:9" ht="19.5" customHeight="1" x14ac:dyDescent="0.25">
      <c r="A65" s="38" t="s">
        <v>51</v>
      </c>
      <c r="B65" s="24"/>
      <c r="C65" s="24"/>
      <c r="D65" s="24"/>
      <c r="E65" s="37">
        <v>0</v>
      </c>
      <c r="F65" s="23">
        <f t="shared" si="8"/>
        <v>0</v>
      </c>
    </row>
    <row r="66" spans="1:9" x14ac:dyDescent="0.25">
      <c r="A66" s="38" t="s">
        <v>52</v>
      </c>
      <c r="B66" s="24">
        <v>0</v>
      </c>
      <c r="C66" s="24"/>
      <c r="D66" s="24"/>
      <c r="E66" s="37">
        <v>0</v>
      </c>
      <c r="F66" s="23">
        <f t="shared" si="8"/>
        <v>0</v>
      </c>
    </row>
    <row r="67" spans="1:9" ht="15" customHeight="1" thickBot="1" x14ac:dyDescent="0.3">
      <c r="A67" s="38" t="s">
        <v>53</v>
      </c>
      <c r="B67" s="41"/>
      <c r="C67" s="68"/>
      <c r="D67" s="68"/>
      <c r="E67" s="68">
        <v>0</v>
      </c>
      <c r="F67" s="41">
        <f t="shared" si="8"/>
        <v>0</v>
      </c>
    </row>
    <row r="68" spans="1:9" ht="15.75" thickBot="1" x14ac:dyDescent="0.3">
      <c r="A68" s="39" t="s">
        <v>54</v>
      </c>
      <c r="B68" s="42">
        <f>+B69</f>
        <v>0</v>
      </c>
      <c r="C68" s="69">
        <f t="shared" ref="C68:D68" si="13">SUM(C69:C72)</f>
        <v>0</v>
      </c>
      <c r="D68" s="69">
        <f t="shared" si="13"/>
        <v>0</v>
      </c>
      <c r="E68" s="60">
        <f t="shared" ref="E68" si="14">SUM(E69:E72)</f>
        <v>0</v>
      </c>
      <c r="F68" s="60">
        <f t="shared" ref="F68" si="15">SUM(F69:F72)</f>
        <v>0</v>
      </c>
    </row>
    <row r="69" spans="1:9" x14ac:dyDescent="0.25">
      <c r="A69" s="38" t="s">
        <v>55</v>
      </c>
      <c r="B69" s="24">
        <v>0</v>
      </c>
      <c r="C69" s="70"/>
      <c r="D69" s="70"/>
      <c r="E69" s="36">
        <v>0</v>
      </c>
      <c r="F69" s="23">
        <f>SUM(E69:E69)</f>
        <v>0</v>
      </c>
    </row>
    <row r="70" spans="1:9" x14ac:dyDescent="0.25">
      <c r="A70" s="38" t="s">
        <v>56</v>
      </c>
      <c r="B70" s="24"/>
      <c r="C70" s="24"/>
      <c r="D70" s="24"/>
      <c r="E70" s="37">
        <v>0</v>
      </c>
      <c r="F70" s="23">
        <f>SUM(E70:E70)</f>
        <v>0</v>
      </c>
    </row>
    <row r="71" spans="1:9" x14ac:dyDescent="0.25">
      <c r="A71" s="2" t="s">
        <v>57</v>
      </c>
      <c r="B71" s="24"/>
      <c r="C71" s="70"/>
      <c r="D71" s="70"/>
      <c r="E71" s="36">
        <v>0</v>
      </c>
      <c r="F71" s="23">
        <f>SUM(E71:E71)</f>
        <v>0</v>
      </c>
      <c r="H71" s="8"/>
    </row>
    <row r="72" spans="1:9" ht="30.75" thickBot="1" x14ac:dyDescent="0.3">
      <c r="A72" s="43" t="s">
        <v>58</v>
      </c>
      <c r="B72" s="24"/>
      <c r="C72" s="49"/>
      <c r="D72" s="49"/>
      <c r="E72" s="57">
        <v>0</v>
      </c>
      <c r="F72" s="23">
        <f>SUM(E72:E72)</f>
        <v>0</v>
      </c>
      <c r="I72" t="s">
        <v>85</v>
      </c>
    </row>
    <row r="73" spans="1:9" ht="15.75" thickBot="1" x14ac:dyDescent="0.3">
      <c r="A73" s="39" t="s">
        <v>59</v>
      </c>
      <c r="B73" s="42"/>
      <c r="C73" s="69">
        <f t="shared" ref="C73:D73" si="16">SUM(C74:C75)</f>
        <v>0</v>
      </c>
      <c r="D73" s="69">
        <f t="shared" si="16"/>
        <v>0</v>
      </c>
      <c r="E73" s="60">
        <f t="shared" ref="E73" si="17">SUM(E74:E75)</f>
        <v>0</v>
      </c>
      <c r="F73" s="60">
        <f t="shared" ref="F73" si="18">SUM(F74:F75)</f>
        <v>0</v>
      </c>
    </row>
    <row r="74" spans="1:9" x14ac:dyDescent="0.25">
      <c r="A74" s="38" t="s">
        <v>60</v>
      </c>
      <c r="B74" s="24"/>
      <c r="C74" s="70"/>
      <c r="D74" s="70"/>
      <c r="E74" s="36">
        <v>0</v>
      </c>
      <c r="F74" s="23">
        <f>SUM(E74:E74)</f>
        <v>0</v>
      </c>
    </row>
    <row r="75" spans="1:9" ht="15.75" thickBot="1" x14ac:dyDescent="0.3">
      <c r="A75" s="38" t="s">
        <v>61</v>
      </c>
      <c r="B75" s="24"/>
      <c r="C75" s="66"/>
      <c r="D75" s="66"/>
      <c r="E75" s="65">
        <v>0</v>
      </c>
      <c r="F75" s="23">
        <f>SUM(E75:E75)</f>
        <v>0</v>
      </c>
    </row>
    <row r="76" spans="1:9" ht="15.75" thickBot="1" x14ac:dyDescent="0.3">
      <c r="A76" s="39" t="s">
        <v>62</v>
      </c>
      <c r="B76" s="42"/>
      <c r="C76" s="69">
        <f t="shared" ref="C76:D76" si="19">SUM(C77:C79)</f>
        <v>0</v>
      </c>
      <c r="D76" s="69">
        <f t="shared" si="19"/>
        <v>0</v>
      </c>
      <c r="E76" s="60">
        <f t="shared" ref="E76" si="20">SUM(E77:E79)</f>
        <v>0</v>
      </c>
      <c r="F76" s="60">
        <f t="shared" ref="F76" si="21">SUM(F77:F79)</f>
        <v>0</v>
      </c>
    </row>
    <row r="77" spans="1:9" x14ac:dyDescent="0.25">
      <c r="A77" s="38" t="s">
        <v>63</v>
      </c>
      <c r="B77" s="24"/>
      <c r="C77" s="70"/>
      <c r="D77" s="70"/>
      <c r="E77" s="36">
        <v>0</v>
      </c>
      <c r="F77" s="23">
        <f>SUM(E77:E77)</f>
        <v>0</v>
      </c>
    </row>
    <row r="78" spans="1:9" x14ac:dyDescent="0.25">
      <c r="A78" s="38" t="s">
        <v>64</v>
      </c>
      <c r="B78" s="24"/>
      <c r="C78" s="24"/>
      <c r="D78" s="24"/>
      <c r="E78" s="37">
        <v>0</v>
      </c>
      <c r="F78" s="23">
        <f>SUM(E78:E78)</f>
        <v>0</v>
      </c>
      <c r="H78" s="8"/>
    </row>
    <row r="79" spans="1:9" ht="15.75" thickBot="1" x14ac:dyDescent="0.3">
      <c r="A79" s="38" t="s">
        <v>65</v>
      </c>
      <c r="B79" s="24"/>
      <c r="C79" s="49"/>
      <c r="D79" s="49"/>
      <c r="E79" s="57">
        <v>0</v>
      </c>
      <c r="F79" s="23">
        <f>SUM(E79:E79)</f>
        <v>0</v>
      </c>
    </row>
    <row r="80" spans="1:9" ht="15.75" thickBot="1" x14ac:dyDescent="0.3">
      <c r="A80" s="44" t="s">
        <v>66</v>
      </c>
      <c r="B80" s="45">
        <f>+B15</f>
        <v>49000000</v>
      </c>
      <c r="C80" s="46">
        <f>+C15</f>
        <v>21252087.620000001</v>
      </c>
      <c r="D80" s="91">
        <f>+D15</f>
        <v>22925496</v>
      </c>
      <c r="E80" s="90">
        <f t="shared" ref="E80:F80" si="22">+E16+E22+E32+E42+E58</f>
        <v>5288625.66</v>
      </c>
      <c r="F80" s="28">
        <f t="shared" si="22"/>
        <v>5288625.66</v>
      </c>
    </row>
    <row r="81" spans="1:8" ht="15.75" thickBot="1" x14ac:dyDescent="0.3">
      <c r="A81" s="47" t="s">
        <v>67</v>
      </c>
      <c r="B81" s="42"/>
      <c r="C81" s="48"/>
      <c r="D81" s="82"/>
      <c r="E81" s="71">
        <v>0</v>
      </c>
      <c r="F81" s="72">
        <v>0</v>
      </c>
    </row>
    <row r="82" spans="1:8" x14ac:dyDescent="0.25">
      <c r="A82" s="39" t="s">
        <v>68</v>
      </c>
      <c r="B82" s="24">
        <v>0</v>
      </c>
      <c r="C82" s="23"/>
      <c r="D82" s="17"/>
      <c r="E82" s="17">
        <v>0</v>
      </c>
      <c r="F82" s="17">
        <v>0</v>
      </c>
    </row>
    <row r="83" spans="1:8" x14ac:dyDescent="0.25">
      <c r="A83" s="38" t="s">
        <v>69</v>
      </c>
      <c r="B83" s="24">
        <v>0</v>
      </c>
      <c r="C83" s="23"/>
      <c r="D83" s="73"/>
      <c r="E83" s="73">
        <v>0</v>
      </c>
      <c r="F83" s="23">
        <v>0</v>
      </c>
    </row>
    <row r="84" spans="1:8" ht="15.75" thickBot="1" x14ac:dyDescent="0.3">
      <c r="A84" s="38" t="s">
        <v>70</v>
      </c>
      <c r="B84" s="52"/>
      <c r="C84" s="53"/>
      <c r="D84" s="83"/>
      <c r="E84" s="74">
        <v>0</v>
      </c>
      <c r="F84" s="68">
        <v>0</v>
      </c>
    </row>
    <row r="85" spans="1:8" ht="15.75" thickBot="1" x14ac:dyDescent="0.3">
      <c r="A85" s="39" t="s">
        <v>71</v>
      </c>
      <c r="B85" s="55"/>
      <c r="C85" s="54"/>
      <c r="D85" s="84"/>
      <c r="E85" s="71">
        <v>0</v>
      </c>
      <c r="F85" s="71">
        <v>0</v>
      </c>
    </row>
    <row r="86" spans="1:8" x14ac:dyDescent="0.25">
      <c r="A86" s="38" t="s">
        <v>72</v>
      </c>
      <c r="B86" s="49">
        <v>0</v>
      </c>
      <c r="C86" s="26"/>
      <c r="D86" s="68"/>
      <c r="E86" s="68">
        <v>0</v>
      </c>
      <c r="F86" s="68"/>
    </row>
    <row r="87" spans="1:8" x14ac:dyDescent="0.25">
      <c r="A87" s="38" t="s">
        <v>73</v>
      </c>
      <c r="B87" s="49">
        <v>0</v>
      </c>
      <c r="C87" s="26"/>
      <c r="D87" s="75"/>
      <c r="E87" s="75">
        <v>0</v>
      </c>
      <c r="F87" s="26"/>
    </row>
    <row r="88" spans="1:8" x14ac:dyDescent="0.25">
      <c r="A88" s="39" t="s">
        <v>74</v>
      </c>
      <c r="B88" s="24">
        <v>0</v>
      </c>
      <c r="C88" s="23"/>
      <c r="D88" s="23"/>
      <c r="E88" s="23">
        <v>0</v>
      </c>
      <c r="F88" s="23"/>
    </row>
    <row r="89" spans="1:8" ht="15.75" thickBot="1" x14ac:dyDescent="0.3">
      <c r="A89" s="38" t="s">
        <v>75</v>
      </c>
      <c r="B89" s="50"/>
      <c r="C89" s="51"/>
      <c r="D89" s="51"/>
      <c r="E89" s="26">
        <v>0</v>
      </c>
      <c r="F89" s="26"/>
    </row>
    <row r="90" spans="1:8" ht="15.75" thickBot="1" x14ac:dyDescent="0.3">
      <c r="A90" s="44" t="s">
        <v>76</v>
      </c>
      <c r="B90" s="78"/>
      <c r="C90" s="79"/>
      <c r="D90" s="85"/>
      <c r="E90" s="76">
        <v>0</v>
      </c>
      <c r="F90" s="77">
        <v>0</v>
      </c>
    </row>
    <row r="91" spans="1:8" ht="21" customHeight="1" thickBot="1" x14ac:dyDescent="0.3">
      <c r="A91" s="18" t="s">
        <v>77</v>
      </c>
      <c r="B91" s="29">
        <f>+B80+B90</f>
        <v>49000000</v>
      </c>
      <c r="C91" s="29">
        <f>+C80+C90</f>
        <v>21252087.620000001</v>
      </c>
      <c r="D91" s="29">
        <f>+D80+D90</f>
        <v>22925496</v>
      </c>
      <c r="E91" s="29">
        <f>+E80+E90</f>
        <v>5288625.66</v>
      </c>
      <c r="F91" s="29">
        <f>+F80+F90</f>
        <v>5288625.66</v>
      </c>
      <c r="H91" s="8"/>
    </row>
    <row r="92" spans="1:8" ht="15.75" thickTop="1" x14ac:dyDescent="0.25">
      <c r="A92" s="7" t="s">
        <v>80</v>
      </c>
      <c r="F92" s="8"/>
    </row>
    <row r="93" spans="1:8" x14ac:dyDescent="0.25">
      <c r="A93" s="2" t="s">
        <v>81</v>
      </c>
    </row>
    <row r="94" spans="1:8" x14ac:dyDescent="0.25">
      <c r="A94" s="2" t="s">
        <v>82</v>
      </c>
    </row>
    <row r="95" spans="1:8" x14ac:dyDescent="0.25">
      <c r="A95" s="2" t="s">
        <v>83</v>
      </c>
    </row>
    <row r="96" spans="1:8" x14ac:dyDescent="0.25">
      <c r="A96" s="2" t="s">
        <v>94</v>
      </c>
    </row>
    <row r="97" spans="1:6" x14ac:dyDescent="0.25">
      <c r="A97" s="2" t="s">
        <v>95</v>
      </c>
    </row>
    <row r="98" spans="1:6" x14ac:dyDescent="0.25">
      <c r="A98" s="2" t="s">
        <v>96</v>
      </c>
    </row>
    <row r="99" spans="1:6" x14ac:dyDescent="0.25">
      <c r="A99" s="2"/>
    </row>
    <row r="100" spans="1:6" x14ac:dyDescent="0.25">
      <c r="A100" s="56"/>
    </row>
    <row r="101" spans="1:6" x14ac:dyDescent="0.25">
      <c r="A101" s="93" t="s">
        <v>88</v>
      </c>
      <c r="B101" s="93"/>
      <c r="C101" s="93"/>
      <c r="D101" s="93"/>
      <c r="E101" s="93"/>
      <c r="F101" s="93"/>
    </row>
    <row r="102" spans="1:6" x14ac:dyDescent="0.25">
      <c r="A102" s="56"/>
    </row>
    <row r="103" spans="1:6" x14ac:dyDescent="0.25">
      <c r="A103" s="59"/>
    </row>
    <row r="104" spans="1:6" x14ac:dyDescent="0.25">
      <c r="A104" s="97" t="s">
        <v>89</v>
      </c>
      <c r="B104" s="97"/>
      <c r="C104" s="97"/>
      <c r="D104" s="97"/>
      <c r="E104" s="97"/>
      <c r="F104" s="97"/>
    </row>
    <row r="105" spans="1:6" x14ac:dyDescent="0.25">
      <c r="A105" s="93" t="s">
        <v>90</v>
      </c>
      <c r="B105" s="93"/>
      <c r="C105" s="93"/>
      <c r="D105" s="93"/>
      <c r="E105" s="93"/>
      <c r="F105" s="93"/>
    </row>
    <row r="106" spans="1:6" x14ac:dyDescent="0.25">
      <c r="A106" s="56"/>
    </row>
    <row r="107" spans="1:6" x14ac:dyDescent="0.25">
      <c r="A107" s="93" t="s">
        <v>91</v>
      </c>
      <c r="B107" s="93"/>
      <c r="C107" s="93"/>
      <c r="D107" s="93"/>
      <c r="E107" s="93"/>
      <c r="F107" s="93"/>
    </row>
    <row r="108" spans="1:6" x14ac:dyDescent="0.25">
      <c r="A108" s="58"/>
      <c r="B108" s="58"/>
      <c r="C108" s="58"/>
      <c r="D108" s="58"/>
    </row>
    <row r="109" spans="1:6" x14ac:dyDescent="0.25">
      <c r="A109" s="58"/>
    </row>
    <row r="110" spans="1:6" x14ac:dyDescent="0.25">
      <c r="A110" s="97" t="s">
        <v>92</v>
      </c>
      <c r="B110" s="97"/>
      <c r="C110" s="97"/>
      <c r="D110" s="97"/>
      <c r="E110" s="97"/>
      <c r="F110" s="97"/>
    </row>
    <row r="111" spans="1:6" x14ac:dyDescent="0.25">
      <c r="A111" s="93" t="s">
        <v>93</v>
      </c>
      <c r="B111" s="93"/>
      <c r="C111" s="93"/>
      <c r="D111" s="93"/>
      <c r="E111" s="93"/>
      <c r="F111" s="93"/>
    </row>
  </sheetData>
  <mergeCells count="11">
    <mergeCell ref="A111:F111"/>
    <mergeCell ref="A7:F7"/>
    <mergeCell ref="A8:F8"/>
    <mergeCell ref="A9:F9"/>
    <mergeCell ref="A10:F10"/>
    <mergeCell ref="A11:F11"/>
    <mergeCell ref="A101:F101"/>
    <mergeCell ref="A104:F104"/>
    <mergeCell ref="A105:F105"/>
    <mergeCell ref="A107:F107"/>
    <mergeCell ref="A110:F110"/>
  </mergeCells>
  <printOptions horizontalCentered="1"/>
  <pageMargins left="0.70866141732283472" right="0.70866141732283472" top="0.74803149606299213" bottom="0.74803149606299213" header="0.31496062992125984" footer="0.31496062992125984"/>
  <pageSetup scale="58" fitToHeight="0" orientation="portrait" r:id="rId1"/>
  <headerFooter>
    <oddFooter>Página &amp;P</oddFooter>
  </headerFooter>
  <rowBreaks count="1" manualBreakCount="1">
    <brk id="67" max="4" man="1"/>
  </rowBreaks>
  <ignoredErrors>
    <ignoredError sqref="E50 E58 E68 E7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Ysaac Julio Vargas Castillo</cp:lastModifiedBy>
  <cp:revision/>
  <cp:lastPrinted>2024-05-01T14:14:00Z</cp:lastPrinted>
  <dcterms:created xsi:type="dcterms:W3CDTF">2018-04-17T18:57:16Z</dcterms:created>
  <dcterms:modified xsi:type="dcterms:W3CDTF">2024-05-07T17:38:34Z</dcterms:modified>
  <cp:category/>
  <cp:contentStatus/>
</cp:coreProperties>
</file>